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Opis projektu-os I" sheetId="1" r:id="rId1"/>
    <sheet name="Zestawienie AP" sheetId="2" r:id="rId2"/>
  </sheets>
  <definedNames>
    <definedName name="_ftn1" localSheetId="0">'Opis projektu-os I'!$C$116</definedName>
    <definedName name="_ftn2" localSheetId="0">'Opis projektu-os I'!$C$117</definedName>
    <definedName name="_ftn3" localSheetId="0">'Opis projektu-os I'!$C$118</definedName>
    <definedName name="_ftn4" localSheetId="0">'Opis projektu-os I'!$C$119</definedName>
    <definedName name="_ftn5" localSheetId="0">'Opis projektu-os I'!#REF!</definedName>
    <definedName name="_ftn6" localSheetId="0">'Opis projektu-os I'!$C$120</definedName>
    <definedName name="_ftn7" localSheetId="0">'Opis projektu-os I'!#REF!</definedName>
    <definedName name="_ftn8" localSheetId="0">'Opis projektu-os I'!#REF!</definedName>
    <definedName name="_ftn9" localSheetId="0">'Opis projektu-os I'!#REF!</definedName>
    <definedName name="_ftnref1" localSheetId="0">'Opis projektu-os I'!#REF!</definedName>
    <definedName name="_ftnref2" localSheetId="0">'Opis projektu-os I'!#REF!</definedName>
    <definedName name="_ftnref3" localSheetId="0">'Opis projektu-os I'!$C$89</definedName>
    <definedName name="_ftnref4" localSheetId="0">'Opis projektu-os I'!$C$91</definedName>
    <definedName name="_ftnref5" localSheetId="0">'Opis projektu-os I'!#REF!</definedName>
    <definedName name="_ftnref6" localSheetId="0">'Opis projektu-os I'!#REF!</definedName>
    <definedName name="_ftnref7" localSheetId="0">'Opis projektu-os I'!#REF!</definedName>
    <definedName name="_ftnref8" localSheetId="0">'Opis projektu-os I'!$C$111</definedName>
    <definedName name="_ftnref9" localSheetId="0">'Opis projektu-os I'!$C$112</definedName>
    <definedName name="_xlfn.SUMIFS" hidden="1">#NAME?</definedName>
    <definedName name="_xlnm.Print_Area" localSheetId="0">'Opis projektu-os I'!$A$1:$K$278</definedName>
  </definedNames>
  <calcPr fullCalcOnLoad="1"/>
</workbook>
</file>

<file path=xl/sharedStrings.xml><?xml version="1.0" encoding="utf-8"?>
<sst xmlns="http://schemas.openxmlformats.org/spreadsheetml/2006/main" count="521" uniqueCount="342">
  <si>
    <t>Tytuł projektu:</t>
  </si>
  <si>
    <t>Lp.</t>
  </si>
  <si>
    <t>ilość</t>
  </si>
  <si>
    <t>wartość (netto)</t>
  </si>
  <si>
    <t>wartość (brutto)</t>
  </si>
  <si>
    <t>Rodzaj wydatku</t>
  </si>
  <si>
    <t>kwota VAT:</t>
  </si>
  <si>
    <t>w PLN:</t>
  </si>
  <si>
    <t>* krótki opis przedmiotu zamówienia</t>
  </si>
  <si>
    <t xml:space="preserve">W załączniku nie można używać nazw własnych wskazujących na producenta lub dostawcę zakupowanego sprzętu i wyposażenia </t>
  </si>
  <si>
    <t>Wnioskodawca</t>
  </si>
  <si>
    <t>Oprogramowanie - wartości niematerialne i prawne</t>
  </si>
  <si>
    <t>cena za  (netto)</t>
  </si>
  <si>
    <t>cena za  (brutto)</t>
  </si>
  <si>
    <t>X</t>
  </si>
  <si>
    <t>I.</t>
  </si>
  <si>
    <t>RAZEM</t>
  </si>
  <si>
    <t>III.</t>
  </si>
  <si>
    <t>Uniwersytet Medyczny im. Piastów Śląskich we Wrocławiu</t>
  </si>
  <si>
    <t xml:space="preserve">Ponadregionalne Centrum Onkologii Dziecięcej we Wrocławiu - „Przylądek Nadziei”. Rozbudowa Akademickiego Szpitala Klinicznego we Wrocławiu o nowy blok Kliniki Transplantacji Szpiku, Onkologii i Hematologii Dziecięcej.
</t>
  </si>
  <si>
    <t>Lada pielęgniarska</t>
  </si>
  <si>
    <t>PRZEWIDYWANE WYPOSAŻENIE MEDYCZNE KLINIKI
(nie ujęte w projekcie budowlanym)</t>
  </si>
  <si>
    <t>V.</t>
  </si>
  <si>
    <t>VI.</t>
  </si>
  <si>
    <t>blok grzejny do szkiełek mikroskopowych</t>
  </si>
  <si>
    <t>ścienny pistolet do mycia i suszenia</t>
  </si>
  <si>
    <t>Wieszaki stojące na ubrania</t>
  </si>
  <si>
    <t>Poręcze do umywalki</t>
  </si>
  <si>
    <t>Poręcz do ustępu</t>
  </si>
  <si>
    <t>Poręcze do natrysku</t>
  </si>
  <si>
    <t>Pralka automatyczna</t>
  </si>
  <si>
    <t>Kuchenka mikrofalowa</t>
  </si>
  <si>
    <t>Ekran</t>
  </si>
  <si>
    <t>Rzutnik multimedialny</t>
  </si>
  <si>
    <t>Łóżko szpitalne</t>
  </si>
  <si>
    <t>Lóżko - wanna</t>
  </si>
  <si>
    <t>Komplet wypoczynkowy</t>
  </si>
  <si>
    <t>Taboret stalowy na kółkach</t>
  </si>
  <si>
    <t>Fotel obrotowy na kółkach tapicerowany</t>
  </si>
  <si>
    <t xml:space="preserve">Krzesło laboratoryjne </t>
  </si>
  <si>
    <t>Krzesło zwykłe</t>
  </si>
  <si>
    <t>Fotel dla pacjenta</t>
  </si>
  <si>
    <t>Bemar</t>
  </si>
  <si>
    <t xml:space="preserve">Fotel </t>
  </si>
  <si>
    <t xml:space="preserve">Stolik </t>
  </si>
  <si>
    <t>Krzesło</t>
  </si>
  <si>
    <t>Szafka</t>
  </si>
  <si>
    <t xml:space="preserve">Szafka przyłóżkowa </t>
  </si>
  <si>
    <t>Szafka na wymiar</t>
  </si>
  <si>
    <t>Szafki dla studentów</t>
  </si>
  <si>
    <t>Regały</t>
  </si>
  <si>
    <t xml:space="preserve">Zestaw szafek medycznych na wymiar </t>
  </si>
  <si>
    <t xml:space="preserve">Zestaw mebli kuchennych na wymiar </t>
  </si>
  <si>
    <t>Szafa na dokumentację na wymiar</t>
  </si>
  <si>
    <t>Szafa w p. pielęgniarskim na wymiar</t>
  </si>
  <si>
    <t>zestaw szafek stojących , laboratoryjnych</t>
  </si>
  <si>
    <t xml:space="preserve">zestaw szafek  stojących , przyściennych , stalowych , wzmocnionych </t>
  </si>
  <si>
    <t xml:space="preserve">stanowisko do rejestracji materiału oraz walidacji </t>
  </si>
  <si>
    <t>zestaw mebli laboratoryjnych do pomieszczeń o wysokiej aseptyce</t>
  </si>
  <si>
    <t>Szafka ubraniowa dwudzielna</t>
  </si>
  <si>
    <t>Cykloergometr</t>
  </si>
  <si>
    <t>Stolik zabiegowy</t>
  </si>
  <si>
    <t>Wózek anestezjologiczny z nadstawką</t>
  </si>
  <si>
    <t>Wózek reanimacyjny z butlą O2</t>
  </si>
  <si>
    <t>Stolik pod aparaturę</t>
  </si>
  <si>
    <t>destylarka  do wody , wydajność 2 dcm /h</t>
  </si>
  <si>
    <t>Biurko komputerowe</t>
  </si>
  <si>
    <t>Stolik okolicznościowy</t>
  </si>
  <si>
    <t>czytnik ELISA + stanowisko kompuerowe</t>
  </si>
  <si>
    <t>Wózek do przewozu pacjenta leżącego</t>
  </si>
  <si>
    <t>Kozetka lekarska</t>
  </si>
  <si>
    <t>Fotel do transfuzji i chemioterapii</t>
  </si>
  <si>
    <t>Stolik przewijania niemowląt rozkładany</t>
  </si>
  <si>
    <t>Stół zabiegowy regulowany</t>
  </si>
  <si>
    <t>Lampa zabiegowa halogenowa ścienna</t>
  </si>
  <si>
    <t>Lampa zabiegowa halogenowa sufitowa</t>
  </si>
  <si>
    <t xml:space="preserve">lampa bakteriobójcza promiennikowa </t>
  </si>
  <si>
    <t>Negatoskop 1-klatkowy</t>
  </si>
  <si>
    <t>Komora laminarna</t>
  </si>
  <si>
    <t>Urządzenie do mycia pianowego i dezynfekcji powierzchni</t>
  </si>
  <si>
    <t>Macerator do kaczek i basenów</t>
  </si>
  <si>
    <t>Macerator do utylizacji pieluch</t>
  </si>
  <si>
    <t xml:space="preserve">Nadłóżkowy panel medyczny </t>
  </si>
  <si>
    <t xml:space="preserve">Oprawa nadłóżkowa </t>
  </si>
  <si>
    <t xml:space="preserve">Oprawa nadłóżkowa pionowa </t>
  </si>
  <si>
    <t>Szafa  na sprzęt porządkowy</t>
  </si>
  <si>
    <t xml:space="preserve">Wózek sprzątacza </t>
  </si>
  <si>
    <t>Wózek  do przewożenia zwłok</t>
  </si>
  <si>
    <t>Lada rejestracyjna</t>
  </si>
  <si>
    <t>Szafa na kartoteki</t>
  </si>
  <si>
    <t>Półka stalowa</t>
  </si>
  <si>
    <t>Pojemnik na brudną bieliznę</t>
  </si>
  <si>
    <t>Stelaż z klapą na worki</t>
  </si>
  <si>
    <t>regał ścienny , wiszący , odkładczy , drewniany</t>
  </si>
  <si>
    <t xml:space="preserve">Przewoźny cyfrowy aparat RTG  + stanowisko do analizy zdjęć  </t>
  </si>
  <si>
    <t>sekwenator ze stanowiskiem komputerowym</t>
  </si>
  <si>
    <t>Stół rehabilitacyjny</t>
  </si>
  <si>
    <t>Stół roboczy stalowy ze zlewem</t>
  </si>
  <si>
    <t>stól wagowy</t>
  </si>
  <si>
    <t>Lodówka</t>
  </si>
  <si>
    <t>Chłodziarki na krew</t>
  </si>
  <si>
    <t>chłodziarka laboratoryjna , szafowa , pionowa poj. Ok..345 l</t>
  </si>
  <si>
    <t>zamrażarka laboratoryjna , szafowa , temp. -  86 C, pojemność ok.. 160l</t>
  </si>
  <si>
    <t>chłodziarko- zamrażarka laboratoryjna , szafowa , pionowa</t>
  </si>
  <si>
    <t>chłodziarka laboratoryjna - witryna</t>
  </si>
  <si>
    <t>Fotel do ćwiczeń oporowych</t>
  </si>
  <si>
    <t>Aparat USG</t>
  </si>
  <si>
    <t>Fotel do pobierania krwi</t>
  </si>
  <si>
    <t>Wózek do sprzątania</t>
  </si>
  <si>
    <t>Wózek ze stali nierdzewnej</t>
  </si>
  <si>
    <t>Wózek zamknięty ze stali nierdzewnej do przewożenia odpadów  med.</t>
  </si>
  <si>
    <t xml:space="preserve">Biurko komputerowe </t>
  </si>
  <si>
    <t>zgrzewarka do drenów</t>
  </si>
  <si>
    <t>wartość VAT</t>
  </si>
  <si>
    <t>Most medyczny typu "erka"</t>
  </si>
  <si>
    <t>Medyczne jednostki zasilające dla wzmożonej opieki medycznej</t>
  </si>
  <si>
    <t>Medyczne jednostki zasilające dla gabinetów zabiegowych</t>
  </si>
  <si>
    <t>Medyczne jednostki zasilające dla Sali wypoczynkowej</t>
  </si>
  <si>
    <t>Medyczne jednostki zasilające standardowe</t>
  </si>
  <si>
    <t>Zestaw do znieczulenia</t>
  </si>
  <si>
    <t>Defibrylator  z kardiowersją</t>
  </si>
  <si>
    <t>Pompa infuzyjna strzykawkowa</t>
  </si>
  <si>
    <t>Pompa infuzyjna perystaltyczna</t>
  </si>
  <si>
    <t>Pompa PCA</t>
  </si>
  <si>
    <t xml:space="preserve">Wieszak na kroplówki jezdny </t>
  </si>
  <si>
    <t>Balkonik do chodzenia wyposażony w statyw do kroplówki</t>
  </si>
  <si>
    <t>Kardiomonitory modułowe</t>
  </si>
  <si>
    <t>Kardiomonitory transportowe</t>
  </si>
  <si>
    <t xml:space="preserve">Pulsooksymetr </t>
  </si>
  <si>
    <t>Zestaw wideo do trudnych intubacji z ładowarką i z ekranem LCD na rękojeści</t>
  </si>
  <si>
    <t>Laryngoskopy - zestaw z rączką i ładowarką</t>
  </si>
  <si>
    <t xml:space="preserve">Ssaki elektryczne </t>
  </si>
  <si>
    <t>Reduktor do tlenu mocowany na szynie</t>
  </si>
  <si>
    <t>Reduktor do sprężonego powietrza mocowany na szynie</t>
  </si>
  <si>
    <t>Reduktor do vacum mocowany na szynie</t>
  </si>
  <si>
    <t>Mobilny zestaw do przekładania pacjentów w pozycji leżącej z łóżka na wózek</t>
  </si>
  <si>
    <t>Materace przeciwodleżynowe</t>
  </si>
  <si>
    <t xml:space="preserve">Łóżka rehabilitacyjne z ramą ortopedyczną </t>
  </si>
  <si>
    <t xml:space="preserve">Stół operacyjno - zabiegowy </t>
  </si>
  <si>
    <t xml:space="preserve">Lampa zabiegowa na statywie </t>
  </si>
  <si>
    <t>Myjnia dezynfektor do kaczek i basenów</t>
  </si>
  <si>
    <t xml:space="preserve">Wózek inwalidzki </t>
  </si>
  <si>
    <t>do każdego stanowiska łóżkowego</t>
  </si>
  <si>
    <t>wyposażony w półeczki i koszyki na akcesoria</t>
  </si>
  <si>
    <t>dla oddziału Poprzeszczepowego</t>
  </si>
  <si>
    <t>dla oddziału onkologicznego</t>
  </si>
  <si>
    <t>dla pozostałych oddziałów</t>
  </si>
  <si>
    <t xml:space="preserve">dla dorosłych </t>
  </si>
  <si>
    <t>pediatryczny</t>
  </si>
  <si>
    <t xml:space="preserve">Zestaw do gazowej dekontaminacji pomieszczeń i urządzeń </t>
  </si>
  <si>
    <t xml:space="preserve">PRZEWIDYWANE WYPOSAŻENIE DZIAŁU  REHABILITACJA – według wytycznych personelu medycznego kliniki
</t>
  </si>
  <si>
    <t>Rower rehabilitacyjny / cykloergometr</t>
  </si>
  <si>
    <t>Bieżnia rehabilitacyjna</t>
  </si>
  <si>
    <t>Wiosła do ćwiczeń</t>
  </si>
  <si>
    <t>Stół do masażu rehabilitacyjnego</t>
  </si>
  <si>
    <t xml:space="preserve">Drabinki </t>
  </si>
  <si>
    <t>Schody do nauki wchodzenia</t>
  </si>
  <si>
    <t>Atlas</t>
  </si>
  <si>
    <t>Rotor</t>
  </si>
  <si>
    <t>Stepper</t>
  </si>
  <si>
    <t>Piłka lekarska</t>
  </si>
  <si>
    <t xml:space="preserve">Piłki miękkie </t>
  </si>
  <si>
    <t xml:space="preserve">Materace do ćwiczeń </t>
  </si>
  <si>
    <t xml:space="preserve">Suchy basen z piłeczkami </t>
  </si>
  <si>
    <t>Zestaw do ćwiczeń manualnych</t>
  </si>
  <si>
    <t xml:space="preserve">Balkonik do chodzenia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</si>
  <si>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</si>
  <si>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</si>
  <si>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</si>
  <si>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</si>
  <si>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</si>
  <si>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</si>
  <si>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</si>
  <si>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</si>
  <si>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</si>
  <si>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</si>
  <si>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</si>
  <si>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</si>
  <si>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</si>
  <si>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</si>
  <si>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</si>
  <si>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</si>
  <si>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</si>
  <si>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</si>
  <si>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PRZEWIDYWANE WYPOSAŻENIE LABORATORIUM – według wytycznych personelu medycznego kliniki</t>
  </si>
  <si>
    <t>Analizator  Biochemiczny</t>
  </si>
  <si>
    <t>Analizator  Hematologiczny</t>
  </si>
  <si>
    <t>Analizator  RKZ</t>
  </si>
  <si>
    <t>Analizator  Koagulologiczny</t>
  </si>
  <si>
    <t>Aparat do oceny funkcji płytek</t>
  </si>
  <si>
    <t>Aparat  do Analizy Moczu</t>
  </si>
  <si>
    <t>Analizator  do pomiaru poziomu leków</t>
  </si>
  <si>
    <t>Mieszadło  Hematologiczne</t>
  </si>
  <si>
    <t>Mikroskop</t>
  </si>
  <si>
    <t>Cieplarka</t>
  </si>
  <si>
    <t>Dygestorium</t>
  </si>
  <si>
    <t>Cytowirówka</t>
  </si>
  <si>
    <t>System komputerowy laboratorium</t>
  </si>
  <si>
    <t>Sumatory Hematologiczne</t>
  </si>
  <si>
    <t xml:space="preserve">Pipety Automatyczne </t>
  </si>
  <si>
    <t xml:space="preserve">Waga Analityczna </t>
  </si>
  <si>
    <t xml:space="preserve">Sprzęt laboratoryjny  pracowni parametrów krytycznych </t>
  </si>
  <si>
    <t>APARAT DO ELEKTROFOREZY MILTISUB MIDI</t>
  </si>
  <si>
    <t>KOMORA PCR UVT-S-AR</t>
  </si>
  <si>
    <t>NANOPHOTOMETR R UV/VIS B-80-3004-30</t>
  </si>
  <si>
    <t>Wirówka szybkoobrotowa</t>
  </si>
  <si>
    <t>Lodówko-zamrażarka MEDYCZNA</t>
  </si>
  <si>
    <t>ZAMRAŻARKA TT -80</t>
  </si>
  <si>
    <t>Aparat Real Time PCR</t>
  </si>
  <si>
    <t xml:space="preserve">Sprzęt laboratoryjny  pracowni biologii molekularnej </t>
  </si>
  <si>
    <t xml:space="preserve"> GENETIC  ANALYZER 8CH</t>
  </si>
  <si>
    <t>SYSTEM DO WIZUALIZACJI I ARCHIWIZACJI  DANYCH</t>
  </si>
  <si>
    <t xml:space="preserve">aparat PCR </t>
  </si>
  <si>
    <t>Całkowita suma wartości sprzętu medycznego, mebli, oprogramowania oraz urządzeń sieciowych i sprzętu komputerowego</t>
  </si>
  <si>
    <t xml:space="preserve">Pracownie parametrów krytycznych
Sprzęt laborator.:
- Morfologii , Koagulologii i RKZ
- Biochemii i Analityki 
- Pracownia Cytomorfologii i Cytochemii Szpiku 
</t>
  </si>
  <si>
    <t>wyposażenie medyczne</t>
  </si>
  <si>
    <t xml:space="preserve">aparat parametrów krytycznych </t>
  </si>
  <si>
    <t xml:space="preserve">analizator hematologiczny </t>
  </si>
  <si>
    <t xml:space="preserve">wirówka laboratoryjna </t>
  </si>
  <si>
    <t xml:space="preserve">wirówka stołowa </t>
  </si>
  <si>
    <t>kompletny zestaw wyposażenia do znieczulania pacjentów podczas operacji</t>
  </si>
  <si>
    <t>to ambulatoryjna, objętościowa pompa infuzyjna</t>
  </si>
  <si>
    <t>urządzenie elektroniczne służące do nieinwazyjnego pomiaru saturacji krwi, wykorzystujące pomiar pochłaniania przez tkanki promieniowania o dwóch różnych długościach fal metodą pulsoksymetrii</t>
  </si>
  <si>
    <t>Kardiomonitor pozwala na bieżące monitorowanie oraz rejestrowanie parametrów życiowych pacjenta; dla oddziału intensywnego nadzoru</t>
  </si>
  <si>
    <t>na potrzeby transportu pacjentów</t>
  </si>
  <si>
    <t>UGUL - Uniwersalny Gabinet Usprawnienia Leczniczego</t>
  </si>
  <si>
    <t>do rechabilitacji pacjentów</t>
  </si>
  <si>
    <t>Waga analityczna, typu Mini  VIDAS</t>
  </si>
  <si>
    <t>Wytrząsarka osobista</t>
  </si>
  <si>
    <t>osobistą wytrząsarką doskonałą do delikatnego mieszania i energicznego zawieszania komórek oraz biologicznych i chemicznych składników roztworów</t>
  </si>
  <si>
    <t>APARATURA MEDYCZNA - zaawansowany sprzęt medyczny i laboratoryjny - wskaźnik produktu</t>
  </si>
  <si>
    <t xml:space="preserve">RAZEM  </t>
  </si>
  <si>
    <t>Wyposażenie w urządzenia sieciowe i ogólne wyposażenie komputerowe</t>
  </si>
  <si>
    <t>IV.</t>
  </si>
  <si>
    <t xml:space="preserve">Ekran ciekłokrystaliczny LCD do prezentowania danych </t>
  </si>
  <si>
    <t>System telekomunikacyjny</t>
  </si>
  <si>
    <t>moduł centrali</t>
  </si>
  <si>
    <t>telefony IP</t>
  </si>
  <si>
    <t>Sieć</t>
  </si>
  <si>
    <t>mediaconventer</t>
  </si>
  <si>
    <t>Serwery</t>
  </si>
  <si>
    <t>Macierz</t>
  </si>
  <si>
    <t>okablowanie</t>
  </si>
  <si>
    <t>Komputery (wyposażenie)</t>
  </si>
  <si>
    <t>drukarki etykiet</t>
  </si>
  <si>
    <t>czytniki kodów kreskowych</t>
  </si>
  <si>
    <t>kodziarka</t>
  </si>
  <si>
    <t>komputer (sterownik)</t>
  </si>
  <si>
    <t xml:space="preserve"> </t>
  </si>
  <si>
    <t>Program Antywirusowy</t>
  </si>
  <si>
    <t>Program Biurowy wersja PRO</t>
  </si>
  <si>
    <t>oprogramowanie umożliwiające kompleksowe zarządzanie dokumentami i procesami (dokumenty w postaci cyfrowej, elektroniczna skrzynka podawcza i inne możliwości)</t>
  </si>
  <si>
    <t>Przełącznik KVM z konsolą LCD</t>
  </si>
  <si>
    <t>zasilacze UPS</t>
  </si>
  <si>
    <t>Szafa na serwery</t>
  </si>
  <si>
    <t>monitor LCD - 17 cali</t>
  </si>
  <si>
    <t>drukarka typu B</t>
  </si>
  <si>
    <t>drukarka typu A oraz urządzenie wielofunkcyjne</t>
  </si>
  <si>
    <t>urządzenie wielofunkcyjne wysoko wydajne</t>
  </si>
  <si>
    <t>wydajny skaner dokumentów</t>
  </si>
  <si>
    <t>PC - terminal komputerowy</t>
  </si>
  <si>
    <t xml:space="preserve">TV LCD 42 cale </t>
  </si>
  <si>
    <t>TV LCD 50 cale</t>
  </si>
  <si>
    <t>do zarządzania przesyłem dźwięku i obrazu w strumieniu cyfrowym w bloku Kliniki</t>
  </si>
  <si>
    <t>Stacja opisowa RTG - oprogramowanie do serwera diagnostycznego</t>
  </si>
  <si>
    <t>Serwer kasetowy Blade Center  - rozwiązanie polegające na umieszczeniu od kilku do kilkunastu serwerów w jednej obudowie.</t>
  </si>
  <si>
    <t>Moduły Blade do serwera kasetowego</t>
  </si>
  <si>
    <t>przełączniki - core</t>
  </si>
  <si>
    <t>WYPOSAŻENIE WEDŁUG PROJEKTU BUDOWLANEGO TECHNOLOGII MEDYCZNEJ</t>
  </si>
  <si>
    <t>System oprogramowania do RTG</t>
  </si>
  <si>
    <t>Systemy inne</t>
  </si>
  <si>
    <t>System informatyczny pokoju zabaw dla dzieci, systemy gier wirtualnych rekreacyjnych i edukacyjnych</t>
  </si>
  <si>
    <t>aplikacja do zarządzania pokojem zabaw dzieci, pokoju hermetycznego dla dzieci izolowanych, poprzeszczepowych</t>
  </si>
  <si>
    <t>Laptopy</t>
  </si>
  <si>
    <t xml:space="preserve">tablet medyczny </t>
  </si>
  <si>
    <t>skaner medyczny</t>
  </si>
  <si>
    <t>Telewizory</t>
  </si>
  <si>
    <t>Kamera IP na potrzeby monitoringu pacjentów i telekonferencje edukacyjne, np. E-szkoła</t>
  </si>
  <si>
    <t>Rozwiązanie GameCenter - hardware, w tym:</t>
  </si>
  <si>
    <t>Kamera IP</t>
  </si>
  <si>
    <t xml:space="preserve">Napotrzeby sterowania sprzętem laboratoryjnym  pracowni parametrów krytycznych </t>
  </si>
  <si>
    <t xml:space="preserve">Na potrzeby obsługi sprzętu laboratoryjnego  pracowni biologii molekularnej </t>
  </si>
  <si>
    <t>Zintegrowany System Obsługi Szpitala - licencje 1 stanowiskowe</t>
  </si>
  <si>
    <t>Platforma multimedialna - licencje</t>
  </si>
  <si>
    <t>System Elektronicznego obiegu dokumentów</t>
  </si>
  <si>
    <t>MediaCenter - licencje użytkowników</t>
  </si>
  <si>
    <t>Licencja  - oprogramowanie serwera diagnostycznego</t>
  </si>
  <si>
    <t>System Tv hotelowej - licencje</t>
  </si>
  <si>
    <t>System rejestracji , system licencji - zestaw licencji</t>
  </si>
  <si>
    <t>RAZEM WYPOSAŻENIE WEDŁUG PROJEKTU BUDOWLANEGO TECHNOLOGII MEDYCZNEJ</t>
  </si>
  <si>
    <t>RAZEM PRZEWIDYWANE WYPOSAŻENIE MEDYCZNE KLINIKI
(nie ujęte w projekcie budowlanym)</t>
  </si>
  <si>
    <t>PC - jednostka stacjonarna</t>
  </si>
  <si>
    <t>Laptopy typu A</t>
  </si>
  <si>
    <t>Laptopy typu B</t>
  </si>
  <si>
    <t>dedykowany, z możliwością sterylizacji</t>
  </si>
  <si>
    <t>urzadzenie do kodów pacjentów</t>
  </si>
  <si>
    <t>Przenośny rzutnik multimedialny</t>
  </si>
  <si>
    <t>Do ochrony przeciw wirusowej</t>
  </si>
  <si>
    <t xml:space="preserve">Kompleksowy program biurowy </t>
  </si>
  <si>
    <t>Komentarz/Opis*</t>
  </si>
  <si>
    <t xml:space="preserve">Szafka osobista </t>
  </si>
  <si>
    <t>Ławki różnych rozmiarów</t>
  </si>
  <si>
    <t>Łóżko</t>
  </si>
  <si>
    <t>Szafka stalowa przeszklona</t>
  </si>
  <si>
    <t>destylarka  do wody</t>
  </si>
  <si>
    <t xml:space="preserve">redestylarka do wody </t>
  </si>
  <si>
    <t xml:space="preserve">Regał stalowy </t>
  </si>
  <si>
    <t xml:space="preserve">chłodziarka laboratoryjna , szafowa , pionowa </t>
  </si>
  <si>
    <t xml:space="preserve">zamrażarka laboratoryjna , szafowa </t>
  </si>
  <si>
    <t xml:space="preserve">Łóżka wielopozycyjne </t>
  </si>
  <si>
    <t>RAZEM sztuk</t>
  </si>
  <si>
    <t>Waga analityczna</t>
  </si>
  <si>
    <t xml:space="preserve"> GENETIC  ANALYZER </t>
  </si>
  <si>
    <t xml:space="preserve">APARAT DO ELEKTROFOREZY </t>
  </si>
  <si>
    <t xml:space="preserve">KOMORA PCR </t>
  </si>
  <si>
    <t xml:space="preserve">NANOPHOTOMETR </t>
  </si>
  <si>
    <t>ZAMRAŻARKA T</t>
  </si>
  <si>
    <t xml:space="preserve">Zestaw pipet badawczych </t>
  </si>
  <si>
    <t>II.</t>
  </si>
  <si>
    <t xml:space="preserve">Łóżko rodzica </t>
  </si>
  <si>
    <t xml:space="preserve">Zestaw wideo do trudnych intubacji </t>
  </si>
  <si>
    <t>szafy drewniane wbudowane do archiwum</t>
  </si>
  <si>
    <t xml:space="preserve">Wózek reanimacyjny </t>
  </si>
  <si>
    <t>zestaw szafek przyściennych , stalowych , ze zlewem  i umywalką</t>
  </si>
  <si>
    <t xml:space="preserve">switch </t>
  </si>
  <si>
    <t>informatyczny system obsługi laboratorium z funkcją integracji protokołem HL7 ze zitegrowanym systemem obsługi szpitala</t>
  </si>
  <si>
    <t>informatyczny system obsługi szpitala obejmujący część białą (dokumentacja medyczna, zlecenia, rozliczenia z płatnikiem, integracja z systemami dziedzinowymi jak np.. laboratorium,pracownie rtg itp., obsługa apteki szpitalnej ) oraz częśc 'szarą' kadry-płace,finanse,zarządzanie majatkiem</t>
  </si>
  <si>
    <t>Podstawowe taśmowe urządzenie do tworzenia kopii zapasowych (LTO)</t>
  </si>
  <si>
    <t>Informatyczny System Obsługi Przychodni - licencje</t>
  </si>
  <si>
    <t>Informatyczny System Obsługi Laboratorium - licencje</t>
  </si>
  <si>
    <t>informatyczny system obsługi cześći ambulatoryjnej  z funkcją integracji protokołem HL7 ze zintegrowanym systemem obsługi szpitala</t>
  </si>
  <si>
    <t>Sieciowy System Informatyczny  przeznaczony  do pracy grupowej - licencje</t>
  </si>
  <si>
    <t>System sieciowy przeznaczony dla grup roboczych, wyposażony w mechanizmy obsługi plików i drukowania oraz narzędzi zarządzania tym środowiskiem</t>
  </si>
  <si>
    <t xml:space="preserve">System nadzoru bezpieczeństwa realizacji zleceń medycznych: </t>
  </si>
  <si>
    <t>System informatyczny + urzadzenia skanujące i monitorujące realizację zleceń lekowych , krwi itp.</t>
  </si>
  <si>
    <t>Moduł do przełącznika core 8x 10GbE</t>
  </si>
  <si>
    <t>Moduł do przełącznika Core 24x1000/100 Mbps z funkcją Poe</t>
  </si>
  <si>
    <t xml:space="preserve">Urządzenie dostepowe - wielopunkt sieci Wifi (Access Point) </t>
  </si>
  <si>
    <t>Ekrany ciekłokrystaliczne i rzutniki:</t>
  </si>
  <si>
    <t>Projekt i wykonanie GameCenter - licencje</t>
  </si>
  <si>
    <t>ZESTAWIENIE RZECZOWE</t>
  </si>
  <si>
    <t>Zestawienie Planowanego Wyposażenia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</si>
</sst>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;@"/>
    <numFmt numFmtId="169" formatCode="[$-415]d\ mmmm\ yyyy"/>
    <numFmt numFmtId="170" formatCode="0.0"/>
    <numFmt numFmtId="171" formatCode="#,##0.00&quot; zł&quot;"/>
    <numFmt numFmtId="172" formatCode="_-* #,##0.000\ _z_ł_-;\-* #,##0.0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3" fontId="3" fillId="0" borderId="10" xfId="42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3" fontId="3" fillId="0" borderId="10" xfId="42" applyFont="1" applyFill="1" applyBorder="1" applyAlignment="1">
      <alignment vertical="center"/>
    </xf>
    <xf numFmtId="1" fontId="3" fillId="0" borderId="10" xfId="42" applyNumberFormat="1" applyFont="1" applyFill="1" applyBorder="1" applyAlignment="1">
      <alignment horizontal="center" vertical="center"/>
    </xf>
    <xf numFmtId="43" fontId="11" fillId="0" borderId="10" xfId="4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3" fontId="3" fillId="0" borderId="11" xfId="42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43" fontId="11" fillId="0" borderId="11" xfId="42" applyFont="1" applyFill="1" applyBorder="1" applyAlignment="1">
      <alignment horizontal="center" vertical="center" wrapText="1"/>
    </xf>
    <xf numFmtId="0" fontId="11" fillId="21" borderId="12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1" fontId="9" fillId="21" borderId="13" xfId="0" applyNumberFormat="1" applyFont="1" applyFill="1" applyBorder="1" applyAlignment="1">
      <alignment horizontal="center" vertical="center"/>
    </xf>
    <xf numFmtId="43" fontId="9" fillId="21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9" fillId="21" borderId="13" xfId="4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3" fontId="12" fillId="0" borderId="10" xfId="42" applyFont="1" applyFill="1" applyBorder="1" applyAlignment="1">
      <alignment horizontal="center" vertical="center" wrapText="1"/>
    </xf>
    <xf numFmtId="1" fontId="12" fillId="0" borderId="10" xfId="42" applyNumberFormat="1" applyFont="1" applyFill="1" applyBorder="1" applyAlignment="1">
      <alignment horizontal="center" vertical="center"/>
    </xf>
    <xf numFmtId="43" fontId="3" fillId="0" borderId="10" xfId="42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/>
    </xf>
    <xf numFmtId="43" fontId="6" fillId="0" borderId="10" xfId="42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3" fontId="10" fillId="21" borderId="10" xfId="42" applyFont="1" applyFill="1" applyBorder="1" applyAlignment="1">
      <alignment horizontal="center" vertical="center" wrapText="1"/>
    </xf>
    <xf numFmtId="1" fontId="10" fillId="21" borderId="10" xfId="42" applyNumberFormat="1" applyFont="1" applyFill="1" applyBorder="1" applyAlignment="1">
      <alignment horizontal="center" vertical="center" wrapText="1"/>
    </xf>
    <xf numFmtId="0" fontId="11" fillId="21" borderId="15" xfId="0" applyFont="1" applyFill="1" applyBorder="1" applyAlignment="1">
      <alignment horizontal="center" vertical="center" wrapText="1"/>
    </xf>
    <xf numFmtId="0" fontId="9" fillId="21" borderId="15" xfId="0" applyFont="1" applyFill="1" applyBorder="1" applyAlignment="1">
      <alignment horizontal="left" vertical="top"/>
    </xf>
    <xf numFmtId="43" fontId="12" fillId="21" borderId="15" xfId="42" applyFont="1" applyFill="1" applyBorder="1" applyAlignment="1">
      <alignment horizontal="center" vertical="center" wrapText="1"/>
    </xf>
    <xf numFmtId="43" fontId="12" fillId="21" borderId="15" xfId="42" applyFont="1" applyFill="1" applyBorder="1" applyAlignment="1">
      <alignment vertical="center"/>
    </xf>
    <xf numFmtId="1" fontId="12" fillId="21" borderId="15" xfId="42" applyNumberFormat="1" applyFont="1" applyFill="1" applyBorder="1" applyAlignment="1">
      <alignment horizontal="center" vertical="center"/>
    </xf>
    <xf numFmtId="43" fontId="12" fillId="21" borderId="15" xfId="42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top"/>
    </xf>
    <xf numFmtId="43" fontId="10" fillId="21" borderId="10" xfId="42" applyFont="1" applyFill="1" applyBorder="1" applyAlignment="1">
      <alignment horizontal="left" vertical="center"/>
    </xf>
    <xf numFmtId="1" fontId="10" fillId="21" borderId="10" xfId="42" applyNumberFormat="1" applyFont="1" applyFill="1" applyBorder="1" applyAlignment="1">
      <alignment horizontal="center" vertical="center"/>
    </xf>
    <xf numFmtId="43" fontId="10" fillId="21" borderId="10" xfId="42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 wrapText="1"/>
    </xf>
    <xf numFmtId="43" fontId="10" fillId="21" borderId="10" xfId="0" applyNumberFormat="1" applyFont="1" applyFill="1" applyBorder="1" applyAlignment="1">
      <alignment horizontal="center" vertical="center" wrapText="1"/>
    </xf>
    <xf numFmtId="43" fontId="12" fillId="21" borderId="10" xfId="0" applyNumberFormat="1" applyFont="1" applyFill="1" applyBorder="1" applyAlignment="1">
      <alignment vertical="center"/>
    </xf>
    <xf numFmtId="43" fontId="0" fillId="0" borderId="10" xfId="42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/>
    </xf>
    <xf numFmtId="1" fontId="9" fillId="21" borderId="17" xfId="0" applyNumberFormat="1" applyFont="1" applyFill="1" applyBorder="1" applyAlignment="1">
      <alignment horizontal="center" vertical="center"/>
    </xf>
    <xf numFmtId="43" fontId="9" fillId="21" borderId="17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9" fillId="21" borderId="19" xfId="0" applyFont="1" applyFill="1" applyBorder="1" applyAlignment="1">
      <alignment horizontal="left" vertical="top"/>
    </xf>
    <xf numFmtId="43" fontId="12" fillId="21" borderId="19" xfId="42" applyFont="1" applyFill="1" applyBorder="1" applyAlignment="1">
      <alignment horizontal="center" vertical="center" wrapText="1"/>
    </xf>
    <xf numFmtId="43" fontId="12" fillId="21" borderId="19" xfId="42" applyFont="1" applyFill="1" applyBorder="1" applyAlignment="1">
      <alignment vertical="center"/>
    </xf>
    <xf numFmtId="1" fontId="12" fillId="21" borderId="19" xfId="42" applyNumberFormat="1" applyFont="1" applyFill="1" applyBorder="1" applyAlignment="1">
      <alignment horizontal="center" vertical="center"/>
    </xf>
    <xf numFmtId="43" fontId="12" fillId="21" borderId="19" xfId="42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19" fillId="0" borderId="10" xfId="42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43" fontId="1" fillId="0" borderId="10" xfId="42" applyFon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6" fillId="21" borderId="10" xfId="0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  <xf numFmtId="43" fontId="1" fillId="0" borderId="10" xfId="42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3" fillId="21" borderId="10" xfId="42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43" fontId="3" fillId="20" borderId="10" xfId="42" applyFont="1" applyFill="1" applyBorder="1" applyAlignment="1">
      <alignment horizontal="center" vertical="center"/>
    </xf>
    <xf numFmtId="43" fontId="1" fillId="20" borderId="10" xfId="42" applyFont="1" applyFill="1" applyBorder="1" applyAlignment="1">
      <alignment/>
    </xf>
    <xf numFmtId="0" fontId="0" fillId="20" borderId="10" xfId="0" applyFill="1" applyBorder="1" applyAlignment="1">
      <alignment/>
    </xf>
    <xf numFmtId="43" fontId="0" fillId="20" borderId="10" xfId="0" applyNumberFormat="1" applyFill="1" applyBorder="1" applyAlignment="1">
      <alignment/>
    </xf>
    <xf numFmtId="171" fontId="0" fillId="20" borderId="10" xfId="0" applyNumberFormat="1" applyFill="1" applyBorder="1" applyAlignment="1">
      <alignment/>
    </xf>
    <xf numFmtId="0" fontId="6" fillId="21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1" fillId="0" borderId="10" xfId="42" applyFon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18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43" fontId="1" fillId="20" borderId="10" xfId="42" applyFont="1" applyFill="1" applyBorder="1" applyAlignment="1">
      <alignment vertical="center"/>
    </xf>
    <xf numFmtId="171" fontId="0" fillId="20" borderId="10" xfId="0" applyNumberFormat="1" applyFill="1" applyBorder="1" applyAlignment="1">
      <alignment vertical="center"/>
    </xf>
    <xf numFmtId="43" fontId="0" fillId="2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19" fillId="0" borderId="10" xfId="42" applyFont="1" applyBorder="1" applyAlignment="1">
      <alignment vertical="center"/>
    </xf>
    <xf numFmtId="0" fontId="10" fillId="21" borderId="10" xfId="0" applyFont="1" applyFill="1" applyBorder="1" applyAlignment="1">
      <alignment horizontal="center" vertical="center"/>
    </xf>
    <xf numFmtId="43" fontId="1" fillId="20" borderId="10" xfId="0" applyNumberFormat="1" applyFont="1" applyFill="1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43" fontId="0" fillId="20" borderId="10" xfId="0" applyNumberFormat="1" applyFill="1" applyBorder="1" applyAlignment="1">
      <alignment horizontal="center" vertical="center"/>
    </xf>
    <xf numFmtId="43" fontId="11" fillId="20" borderId="10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1" borderId="10" xfId="0" applyFill="1" applyBorder="1" applyAlignment="1">
      <alignment vertical="center"/>
    </xf>
    <xf numFmtId="0" fontId="18" fillId="21" borderId="10" xfId="0" applyFont="1" applyFill="1" applyBorder="1" applyAlignment="1">
      <alignment vertical="center"/>
    </xf>
    <xf numFmtId="43" fontId="19" fillId="21" borderId="10" xfId="42" applyFont="1" applyFill="1" applyBorder="1" applyAlignment="1">
      <alignment vertical="center"/>
    </xf>
    <xf numFmtId="171" fontId="0" fillId="21" borderId="10" xfId="0" applyNumberFormat="1" applyFill="1" applyBorder="1" applyAlignment="1">
      <alignment vertical="center"/>
    </xf>
    <xf numFmtId="43" fontId="0" fillId="21" borderId="10" xfId="0" applyNumberForma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1" borderId="10" xfId="0" applyFont="1" applyFill="1" applyBorder="1" applyAlignment="1">
      <alignment vertical="center"/>
    </xf>
    <xf numFmtId="0" fontId="18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vertical="center" wrapText="1"/>
    </xf>
    <xf numFmtId="43" fontId="1" fillId="21" borderId="10" xfId="42" applyFont="1" applyFill="1" applyBorder="1" applyAlignment="1">
      <alignment vertical="center"/>
    </xf>
    <xf numFmtId="171" fontId="0" fillId="21" borderId="10" xfId="0" applyNumberFormat="1" applyFont="1" applyFill="1" applyBorder="1" applyAlignment="1">
      <alignment vertical="center"/>
    </xf>
    <xf numFmtId="43" fontId="0" fillId="21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left" vertical="center"/>
    </xf>
    <xf numFmtId="43" fontId="3" fillId="24" borderId="10" xfId="42" applyFont="1" applyFill="1" applyBorder="1" applyAlignment="1">
      <alignment horizontal="center" vertical="center"/>
    </xf>
    <xf numFmtId="43" fontId="1" fillId="24" borderId="10" xfId="42" applyFont="1" applyFill="1" applyBorder="1" applyAlignment="1">
      <alignment horizontal="center" vertical="center"/>
    </xf>
    <xf numFmtId="171" fontId="0" fillId="24" borderId="10" xfId="0" applyNumberFormat="1" applyFill="1" applyBorder="1" applyAlignment="1">
      <alignment horizontal="center" vertical="center"/>
    </xf>
    <xf numFmtId="43" fontId="0" fillId="24" borderId="10" xfId="0" applyNumberForma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left" vertical="center"/>
    </xf>
    <xf numFmtId="0" fontId="9" fillId="21" borderId="15" xfId="0" applyFont="1" applyFill="1" applyBorder="1" applyAlignment="1">
      <alignment horizontal="center" vertical="center" wrapText="1"/>
    </xf>
    <xf numFmtId="43" fontId="10" fillId="21" borderId="15" xfId="42" applyFont="1" applyFill="1" applyBorder="1" applyAlignment="1">
      <alignment horizontal="center" vertical="center" wrapText="1"/>
    </xf>
    <xf numFmtId="1" fontId="10" fillId="21" borderId="15" xfId="42" applyNumberFormat="1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vertical="center"/>
    </xf>
    <xf numFmtId="1" fontId="11" fillId="0" borderId="10" xfId="42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3" fontId="10" fillId="21" borderId="20" xfId="0" applyNumberFormat="1" applyFont="1" applyFill="1" applyBorder="1" applyAlignment="1">
      <alignment horizontal="center" vertical="center" wrapText="1"/>
    </xf>
    <xf numFmtId="0" fontId="0" fillId="20" borderId="20" xfId="0" applyFill="1" applyBorder="1" applyAlignment="1">
      <alignment/>
    </xf>
    <xf numFmtId="43" fontId="0" fillId="0" borderId="20" xfId="0" applyNumberFormat="1" applyBorder="1" applyAlignment="1">
      <alignment/>
    </xf>
    <xf numFmtId="43" fontId="0" fillId="20" borderId="20" xfId="0" applyNumberFormat="1" applyFill="1" applyBorder="1" applyAlignment="1">
      <alignment/>
    </xf>
    <xf numFmtId="43" fontId="0" fillId="0" borderId="20" xfId="0" applyNumberFormat="1" applyBorder="1" applyAlignment="1">
      <alignment horizontal="center" vertical="center"/>
    </xf>
    <xf numFmtId="43" fontId="0" fillId="24" borderId="20" xfId="0" applyNumberFormat="1" applyFill="1" applyBorder="1" applyAlignment="1">
      <alignment horizontal="center" vertical="center"/>
    </xf>
    <xf numFmtId="43" fontId="0" fillId="20" borderId="20" xfId="0" applyNumberFormat="1" applyFill="1" applyBorder="1" applyAlignment="1">
      <alignment vertical="center"/>
    </xf>
    <xf numFmtId="43" fontId="0" fillId="0" borderId="20" xfId="0" applyNumberFormat="1" applyBorder="1" applyAlignment="1">
      <alignment vertical="center"/>
    </xf>
    <xf numFmtId="43" fontId="1" fillId="20" borderId="20" xfId="0" applyNumberFormat="1" applyFont="1" applyFill="1" applyBorder="1" applyAlignment="1">
      <alignment vertical="center"/>
    </xf>
    <xf numFmtId="43" fontId="0" fillId="20" borderId="20" xfId="0" applyNumberFormat="1" applyFill="1" applyBorder="1" applyAlignment="1">
      <alignment horizontal="center" vertical="center"/>
    </xf>
    <xf numFmtId="43" fontId="11" fillId="0" borderId="20" xfId="42" applyFont="1" applyFill="1" applyBorder="1" applyAlignment="1">
      <alignment horizontal="center" vertical="center" wrapText="1"/>
    </xf>
    <xf numFmtId="43" fontId="10" fillId="21" borderId="20" xfId="42" applyFont="1" applyFill="1" applyBorder="1" applyAlignment="1">
      <alignment horizontal="center" vertical="center"/>
    </xf>
    <xf numFmtId="43" fontId="0" fillId="0" borderId="20" xfId="0" applyNumberFormat="1" applyFill="1" applyBorder="1" applyAlignment="1">
      <alignment horizontal="center" vertical="center"/>
    </xf>
    <xf numFmtId="43" fontId="0" fillId="0" borderId="20" xfId="0" applyNumberFormat="1" applyFill="1" applyBorder="1" applyAlignment="1">
      <alignment vertical="center"/>
    </xf>
    <xf numFmtId="43" fontId="0" fillId="21" borderId="20" xfId="0" applyNumberFormat="1" applyFill="1" applyBorder="1" applyAlignment="1">
      <alignment vertical="center"/>
    </xf>
    <xf numFmtId="43" fontId="0" fillId="0" borderId="20" xfId="0" applyNumberFormat="1" applyFont="1" applyFill="1" applyBorder="1" applyAlignment="1">
      <alignment vertical="center"/>
    </xf>
    <xf numFmtId="43" fontId="0" fillId="21" borderId="20" xfId="0" applyNumberFormat="1" applyFont="1" applyFill="1" applyBorder="1" applyAlignment="1">
      <alignment vertical="center"/>
    </xf>
    <xf numFmtId="43" fontId="10" fillId="21" borderId="21" xfId="42" applyFont="1" applyFill="1" applyBorder="1" applyAlignment="1">
      <alignment horizontal="center" vertical="center" wrapText="1"/>
    </xf>
    <xf numFmtId="43" fontId="11" fillId="0" borderId="22" xfId="42" applyFont="1" applyFill="1" applyBorder="1" applyAlignment="1">
      <alignment horizontal="center" vertical="center" wrapText="1"/>
    </xf>
    <xf numFmtId="43" fontId="9" fillId="21" borderId="23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43" fontId="12" fillId="21" borderId="24" xfId="42" applyFont="1" applyFill="1" applyBorder="1" applyAlignment="1">
      <alignment horizontal="center" vertical="center"/>
    </xf>
    <xf numFmtId="43" fontId="9" fillId="21" borderId="25" xfId="0" applyNumberFormat="1" applyFont="1" applyFill="1" applyBorder="1" applyAlignment="1">
      <alignment vertical="center"/>
    </xf>
    <xf numFmtId="43" fontId="12" fillId="21" borderId="21" xfId="42" applyFont="1" applyFill="1" applyBorder="1" applyAlignment="1">
      <alignment horizontal="center" vertical="center"/>
    </xf>
    <xf numFmtId="43" fontId="9" fillId="21" borderId="23" xfId="42" applyFont="1" applyFill="1" applyBorder="1" applyAlignment="1">
      <alignment horizontal="center" vertical="center"/>
    </xf>
    <xf numFmtId="43" fontId="12" fillId="21" borderId="2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3" fontId="1" fillId="0" borderId="10" xfId="0" applyNumberFormat="1" applyFont="1" applyFill="1" applyBorder="1" applyAlignment="1">
      <alignment vertical="center"/>
    </xf>
    <xf numFmtId="43" fontId="1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" fillId="21" borderId="10" xfId="0" applyFont="1" applyFill="1" applyBorder="1" applyAlignment="1">
      <alignment horizontal="center" vertical="center" wrapText="1"/>
    </xf>
    <xf numFmtId="43" fontId="3" fillId="21" borderId="10" xfId="42" applyFont="1" applyFill="1" applyBorder="1" applyAlignment="1">
      <alignment vertical="center"/>
    </xf>
    <xf numFmtId="43" fontId="11" fillId="21" borderId="10" xfId="42" applyFont="1" applyFill="1" applyBorder="1" applyAlignment="1">
      <alignment horizontal="center" vertical="center" wrapText="1"/>
    </xf>
    <xf numFmtId="43" fontId="11" fillId="21" borderId="20" xfId="4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9" fillId="21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andard_EP  (2)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8"/>
  <sheetViews>
    <sheetView tabSelected="1" zoomScale="85" zoomScaleNormal="85" workbookViewId="0" topLeftCell="A1">
      <pane ySplit="9" topLeftCell="BM10" activePane="bottomLeft" state="frozen"/>
      <selection pane="topLeft" activeCell="A1" sqref="A1"/>
      <selection pane="bottomLeft" activeCell="D5" sqref="D5:I5"/>
    </sheetView>
  </sheetViews>
  <sheetFormatPr defaultColWidth="9.140625" defaultRowHeight="12.75"/>
  <cols>
    <col min="1" max="1" width="4.8515625" style="6" customWidth="1"/>
    <col min="2" max="2" width="2.00390625" style="6" customWidth="1"/>
    <col min="3" max="3" width="65.8515625" style="4" customWidth="1"/>
    <col min="4" max="4" width="47.00390625" style="6" customWidth="1"/>
    <col min="5" max="5" width="10.7109375" style="6" hidden="1" customWidth="1"/>
    <col min="6" max="6" width="11.7109375" style="4" hidden="1" customWidth="1"/>
    <col min="7" max="7" width="5.57421875" style="4" hidden="1" customWidth="1"/>
    <col min="8" max="8" width="11.7109375" style="13" customWidth="1"/>
    <col min="9" max="9" width="15.57421875" style="4" hidden="1" customWidth="1"/>
    <col min="10" max="10" width="19.421875" style="4" hidden="1" customWidth="1"/>
    <col min="11" max="11" width="7.28125" style="4" hidden="1" customWidth="1"/>
    <col min="12" max="12" width="13.57421875" style="4" bestFit="1" customWidth="1"/>
    <col min="13" max="15" width="9.140625" style="4" customWidth="1"/>
    <col min="16" max="16" width="11.57421875" style="4" customWidth="1"/>
    <col min="17" max="16384" width="9.140625" style="4" customWidth="1"/>
  </cols>
  <sheetData>
    <row r="1" spans="1:11" ht="30.75" customHeight="1">
      <c r="A1" s="217" t="s">
        <v>341</v>
      </c>
      <c r="B1" s="217"/>
      <c r="C1" s="218"/>
      <c r="D1" s="219"/>
      <c r="E1" s="219"/>
      <c r="F1" s="219"/>
      <c r="G1" s="219"/>
      <c r="H1" s="219"/>
      <c r="I1" s="219"/>
      <c r="J1" s="219"/>
      <c r="K1" s="20"/>
    </row>
    <row r="2" spans="1:8" ht="18">
      <c r="A2" s="220"/>
      <c r="B2" s="220"/>
      <c r="C2" s="220"/>
      <c r="D2" s="220"/>
      <c r="E2" s="220"/>
      <c r="F2" s="220"/>
      <c r="G2" s="220"/>
      <c r="H2" s="220"/>
    </row>
    <row r="3" spans="1:8" ht="18">
      <c r="A3" s="210"/>
      <c r="B3" s="210"/>
      <c r="C3" s="210"/>
      <c r="D3" s="210"/>
      <c r="E3" s="210"/>
      <c r="F3" s="210"/>
      <c r="G3" s="210"/>
      <c r="H3" s="210"/>
    </row>
    <row r="4" spans="1:9" ht="66" customHeight="1">
      <c r="A4" s="224" t="s">
        <v>0</v>
      </c>
      <c r="B4" s="224"/>
      <c r="C4" s="224"/>
      <c r="D4" s="212" t="s">
        <v>19</v>
      </c>
      <c r="E4" s="212"/>
      <c r="F4" s="212"/>
      <c r="G4" s="212"/>
      <c r="H4" s="212"/>
      <c r="I4" s="212"/>
    </row>
    <row r="5" spans="1:9" ht="24.75" customHeight="1">
      <c r="A5" s="224" t="s">
        <v>10</v>
      </c>
      <c r="B5" s="224"/>
      <c r="C5" s="224"/>
      <c r="D5" s="216" t="s">
        <v>18</v>
      </c>
      <c r="E5" s="216"/>
      <c r="F5" s="216"/>
      <c r="G5" s="216"/>
      <c r="H5" s="216"/>
      <c r="I5" s="216"/>
    </row>
    <row r="6" spans="1:8" ht="24.75" customHeight="1">
      <c r="A6" s="8"/>
      <c r="B6" s="8"/>
      <c r="C6" s="8"/>
      <c r="D6" s="221" t="s">
        <v>340</v>
      </c>
      <c r="E6" s="222"/>
      <c r="F6" s="222"/>
      <c r="G6" s="222"/>
      <c r="H6" s="222"/>
    </row>
    <row r="7" spans="1:8" ht="24.75" customHeight="1">
      <c r="A7" s="8"/>
      <c r="B7" s="8"/>
      <c r="C7" s="8"/>
      <c r="D7" s="41"/>
      <c r="E7" s="19"/>
      <c r="F7" s="19"/>
      <c r="G7" s="19"/>
      <c r="H7" s="154"/>
    </row>
    <row r="8" spans="1:11" ht="27" customHeight="1">
      <c r="A8" s="224"/>
      <c r="B8" s="224"/>
      <c r="C8" s="224"/>
      <c r="D8" s="223"/>
      <c r="E8" s="223"/>
      <c r="F8" s="223"/>
      <c r="G8" s="223"/>
      <c r="H8" s="223"/>
      <c r="J8" s="6" t="s">
        <v>7</v>
      </c>
      <c r="K8" s="6"/>
    </row>
    <row r="9" spans="1:23" ht="25.5">
      <c r="A9" s="3" t="s">
        <v>1</v>
      </c>
      <c r="B9" s="3"/>
      <c r="C9" s="2" t="s">
        <v>5</v>
      </c>
      <c r="D9" s="2" t="s">
        <v>299</v>
      </c>
      <c r="E9" s="2" t="s">
        <v>12</v>
      </c>
      <c r="F9" s="2" t="s">
        <v>13</v>
      </c>
      <c r="G9" s="3" t="s">
        <v>6</v>
      </c>
      <c r="H9" s="11" t="s">
        <v>2</v>
      </c>
      <c r="I9" s="2" t="s">
        <v>3</v>
      </c>
      <c r="J9" s="2" t="s">
        <v>4</v>
      </c>
      <c r="K9" s="171" t="s">
        <v>113</v>
      </c>
      <c r="M9" s="6"/>
      <c r="N9" s="6"/>
      <c r="O9" s="38"/>
      <c r="P9" s="38"/>
      <c r="Q9" s="38"/>
      <c r="R9" s="38"/>
      <c r="S9" s="6"/>
      <c r="T9" s="62"/>
      <c r="U9" s="38"/>
      <c r="V9" s="38"/>
      <c r="W9" s="38"/>
    </row>
    <row r="10" spans="1:23" ht="12.75">
      <c r="A10" s="3"/>
      <c r="B10" s="3"/>
      <c r="C10" s="2"/>
      <c r="D10" s="2"/>
      <c r="E10" s="2"/>
      <c r="F10" s="2"/>
      <c r="G10" s="3"/>
      <c r="H10" s="11"/>
      <c r="I10" s="2"/>
      <c r="J10" s="2"/>
      <c r="K10" s="171"/>
      <c r="M10" s="6"/>
      <c r="N10" s="6"/>
      <c r="O10" s="38"/>
      <c r="P10" s="38"/>
      <c r="Q10" s="38"/>
      <c r="R10" s="38"/>
      <c r="S10" s="6"/>
      <c r="T10" s="62"/>
      <c r="U10" s="38"/>
      <c r="V10" s="38"/>
      <c r="W10" s="38"/>
    </row>
    <row r="11" spans="1:11" s="17" customFormat="1" ht="14.25">
      <c r="A11" s="130" t="s">
        <v>15</v>
      </c>
      <c r="B11" s="130"/>
      <c r="C11" s="211" t="s">
        <v>232</v>
      </c>
      <c r="D11" s="54" t="s">
        <v>310</v>
      </c>
      <c r="E11" s="42"/>
      <c r="F11" s="42"/>
      <c r="G11" s="42"/>
      <c r="H11" s="43">
        <f>SUM(H13:H56)</f>
        <v>1155</v>
      </c>
      <c r="I11" s="55">
        <f>J11/1.23</f>
        <v>3393639.2682926827</v>
      </c>
      <c r="J11" s="55">
        <f>SUM(J12:J56)</f>
        <v>4174176.3</v>
      </c>
      <c r="K11" s="172">
        <f>SUM(K12:K56)</f>
        <v>780537.0317073175</v>
      </c>
    </row>
    <row r="12" spans="1:11" ht="12.75">
      <c r="A12" s="106"/>
      <c r="B12" s="110"/>
      <c r="C12" s="102" t="s">
        <v>235</v>
      </c>
      <c r="D12" s="106"/>
      <c r="E12" s="106"/>
      <c r="F12" s="106"/>
      <c r="G12" s="108"/>
      <c r="H12" s="132"/>
      <c r="I12" s="107"/>
      <c r="J12" s="107"/>
      <c r="K12" s="173"/>
    </row>
    <row r="13" spans="1:11" ht="27.75" customHeight="1">
      <c r="A13" s="58"/>
      <c r="B13" s="3"/>
      <c r="C13" s="75"/>
      <c r="D13" s="58" t="s">
        <v>236</v>
      </c>
      <c r="E13" s="90">
        <f>F13/1.23</f>
        <v>32520.325203252032</v>
      </c>
      <c r="F13" s="99">
        <v>40000</v>
      </c>
      <c r="G13" s="76">
        <f>F13-E13</f>
        <v>7479.674796747968</v>
      </c>
      <c r="H13" s="82">
        <v>1</v>
      </c>
      <c r="I13" s="100">
        <f aca="true" t="shared" si="0" ref="I13:I19">H13*E13</f>
        <v>32520.325203252032</v>
      </c>
      <c r="J13" s="100">
        <f aca="true" t="shared" si="1" ref="J13:J19">H13*F13</f>
        <v>40000</v>
      </c>
      <c r="K13" s="174">
        <f>J13-I13</f>
        <v>7479.674796747968</v>
      </c>
    </row>
    <row r="14" spans="1:11" ht="27" customHeight="1">
      <c r="A14" s="58"/>
      <c r="B14" s="3"/>
      <c r="C14" s="75"/>
      <c r="D14" s="58" t="s">
        <v>237</v>
      </c>
      <c r="E14" s="90">
        <f aca="true" t="shared" si="2" ref="E14:E50">F14/1.23</f>
        <v>650.4065040650406</v>
      </c>
      <c r="F14" s="99">
        <v>800</v>
      </c>
      <c r="G14" s="76">
        <f aca="true" t="shared" si="3" ref="G14:G50">F14-E14</f>
        <v>149.59349593495938</v>
      </c>
      <c r="H14" s="82">
        <v>150</v>
      </c>
      <c r="I14" s="100">
        <f t="shared" si="0"/>
        <v>97560.97560975609</v>
      </c>
      <c r="J14" s="100">
        <f t="shared" si="1"/>
        <v>120000</v>
      </c>
      <c r="K14" s="174">
        <f aca="true" t="shared" si="4" ref="K14:K51">J14-I14</f>
        <v>22439.02439024391</v>
      </c>
    </row>
    <row r="15" spans="1:11" ht="12.75">
      <c r="A15" s="106"/>
      <c r="B15" s="110"/>
      <c r="C15" s="102" t="s">
        <v>238</v>
      </c>
      <c r="D15" s="106"/>
      <c r="E15" s="104"/>
      <c r="F15" s="106"/>
      <c r="G15" s="108"/>
      <c r="H15" s="132"/>
      <c r="I15" s="107"/>
      <c r="J15" s="107"/>
      <c r="K15" s="175"/>
    </row>
    <row r="16" spans="1:11" ht="27" customHeight="1">
      <c r="A16" s="82"/>
      <c r="B16" s="3"/>
      <c r="C16" s="79"/>
      <c r="D16" s="128" t="s">
        <v>267</v>
      </c>
      <c r="E16" s="90">
        <f t="shared" si="2"/>
        <v>12195.121951219513</v>
      </c>
      <c r="F16" s="83">
        <v>15000</v>
      </c>
      <c r="G16" s="81">
        <f t="shared" si="3"/>
        <v>2804.878048780487</v>
      </c>
      <c r="H16" s="204">
        <v>6</v>
      </c>
      <c r="I16" s="97">
        <f t="shared" si="0"/>
        <v>73170.73170731709</v>
      </c>
      <c r="J16" s="97">
        <f t="shared" si="1"/>
        <v>90000</v>
      </c>
      <c r="K16" s="176">
        <f t="shared" si="4"/>
        <v>16829.268292682915</v>
      </c>
    </row>
    <row r="17" spans="1:11" ht="12.75">
      <c r="A17" s="82"/>
      <c r="B17" s="3"/>
      <c r="C17" s="79"/>
      <c r="D17" s="156" t="s">
        <v>335</v>
      </c>
      <c r="E17" s="160">
        <f t="shared" si="2"/>
        <v>12195.121951219513</v>
      </c>
      <c r="F17" s="161">
        <v>15000</v>
      </c>
      <c r="G17" s="162">
        <f t="shared" si="3"/>
        <v>2804.878048780487</v>
      </c>
      <c r="H17" s="204">
        <v>12</v>
      </c>
      <c r="I17" s="163">
        <f t="shared" si="0"/>
        <v>146341.46341463417</v>
      </c>
      <c r="J17" s="163">
        <f t="shared" si="1"/>
        <v>180000</v>
      </c>
      <c r="K17" s="177">
        <f t="shared" si="4"/>
        <v>33658.53658536583</v>
      </c>
    </row>
    <row r="18" spans="1:11" ht="23.25" customHeight="1">
      <c r="A18" s="82"/>
      <c r="B18" s="3"/>
      <c r="C18" s="79"/>
      <c r="D18" s="82" t="s">
        <v>239</v>
      </c>
      <c r="E18" s="90">
        <f t="shared" si="2"/>
        <v>3170.7317073170734</v>
      </c>
      <c r="F18" s="83">
        <v>3900</v>
      </c>
      <c r="G18" s="81">
        <f t="shared" si="3"/>
        <v>729.2682926829266</v>
      </c>
      <c r="H18" s="204">
        <v>40</v>
      </c>
      <c r="I18" s="97">
        <f t="shared" si="0"/>
        <v>126829.26829268294</v>
      </c>
      <c r="J18" s="97">
        <f t="shared" si="1"/>
        <v>156000</v>
      </c>
      <c r="K18" s="176">
        <f t="shared" si="4"/>
        <v>29170.731707317056</v>
      </c>
    </row>
    <row r="19" spans="1:11" ht="25.5">
      <c r="A19" s="82"/>
      <c r="B19" s="3"/>
      <c r="C19" s="79"/>
      <c r="D19" s="89" t="s">
        <v>336</v>
      </c>
      <c r="E19" s="90">
        <f t="shared" si="2"/>
        <v>12195.121951219513</v>
      </c>
      <c r="F19" s="114">
        <v>15000</v>
      </c>
      <c r="G19" s="115">
        <f t="shared" si="3"/>
        <v>2804.878048780487</v>
      </c>
      <c r="H19" s="204">
        <v>20</v>
      </c>
      <c r="I19" s="163">
        <f t="shared" si="0"/>
        <v>243902.43902439025</v>
      </c>
      <c r="J19" s="163">
        <f t="shared" si="1"/>
        <v>300000</v>
      </c>
      <c r="K19" s="177">
        <f t="shared" si="4"/>
        <v>56097.560975609755</v>
      </c>
    </row>
    <row r="20" spans="1:11" ht="25.5">
      <c r="A20" s="82"/>
      <c r="B20" s="3"/>
      <c r="C20" s="79"/>
      <c r="D20" s="89" t="s">
        <v>337</v>
      </c>
      <c r="E20" s="90">
        <f t="shared" si="2"/>
        <v>1219.5121951219512</v>
      </c>
      <c r="F20" s="114">
        <v>1500</v>
      </c>
      <c r="G20" s="115">
        <f t="shared" si="3"/>
        <v>280.4878048780488</v>
      </c>
      <c r="H20" s="113">
        <v>40</v>
      </c>
      <c r="I20" s="163">
        <f>H20*E20</f>
        <v>48780.48780487805</v>
      </c>
      <c r="J20" s="163">
        <f aca="true" t="shared" si="5" ref="J20:J40">H20*F20</f>
        <v>60000</v>
      </c>
      <c r="K20" s="177">
        <f t="shared" si="4"/>
        <v>11219.512195121948</v>
      </c>
    </row>
    <row r="21" spans="1:11" ht="12.75">
      <c r="A21" s="122"/>
      <c r="B21" s="110"/>
      <c r="C21" s="123" t="s">
        <v>240</v>
      </c>
      <c r="D21" s="124"/>
      <c r="E21" s="104"/>
      <c r="F21" s="125"/>
      <c r="G21" s="126"/>
      <c r="H21" s="155"/>
      <c r="I21" s="127"/>
      <c r="J21" s="127"/>
      <c r="K21" s="178"/>
    </row>
    <row r="22" spans="1:11" s="87" customFormat="1" ht="46.5" customHeight="1">
      <c r="A22" s="86"/>
      <c r="B22" s="3"/>
      <c r="C22" s="91"/>
      <c r="D22" s="120" t="s">
        <v>265</v>
      </c>
      <c r="E22" s="90">
        <f t="shared" si="2"/>
        <v>40650.40650406504</v>
      </c>
      <c r="F22" s="84">
        <v>50000</v>
      </c>
      <c r="G22" s="85">
        <f t="shared" si="3"/>
        <v>9349.593495934962</v>
      </c>
      <c r="H22" s="82">
        <v>2</v>
      </c>
      <c r="I22" s="96">
        <f>H22*E22</f>
        <v>81300.81300813008</v>
      </c>
      <c r="J22" s="96">
        <f t="shared" si="5"/>
        <v>100000</v>
      </c>
      <c r="K22" s="179">
        <f t="shared" si="4"/>
        <v>18699.186991869923</v>
      </c>
    </row>
    <row r="23" spans="1:11" s="87" customFormat="1" ht="12.75">
      <c r="A23" s="86"/>
      <c r="B23" s="3"/>
      <c r="C23" s="91"/>
      <c r="D23" s="120" t="s">
        <v>266</v>
      </c>
      <c r="E23" s="90">
        <f t="shared" si="2"/>
        <v>28455.28455284553</v>
      </c>
      <c r="F23" s="84">
        <v>35000</v>
      </c>
      <c r="G23" s="85">
        <f t="shared" si="3"/>
        <v>6544.715447154471</v>
      </c>
      <c r="H23" s="82">
        <v>16</v>
      </c>
      <c r="I23" s="96">
        <f aca="true" t="shared" si="6" ref="I23:I50">H23*E23</f>
        <v>455284.55284552847</v>
      </c>
      <c r="J23" s="96">
        <f t="shared" si="5"/>
        <v>560000</v>
      </c>
      <c r="K23" s="179">
        <f t="shared" si="4"/>
        <v>104715.44715447153</v>
      </c>
    </row>
    <row r="24" spans="1:11" s="87" customFormat="1" ht="12.75">
      <c r="A24" s="86"/>
      <c r="B24" s="3"/>
      <c r="C24" s="91"/>
      <c r="D24" s="86" t="s">
        <v>241</v>
      </c>
      <c r="E24" s="90">
        <f t="shared" si="2"/>
        <v>227642.27642276423</v>
      </c>
      <c r="F24" s="129">
        <v>280000</v>
      </c>
      <c r="G24" s="85">
        <f t="shared" si="3"/>
        <v>52357.72357723577</v>
      </c>
      <c r="H24" s="79">
        <v>2</v>
      </c>
      <c r="I24" s="96">
        <f t="shared" si="6"/>
        <v>455284.55284552847</v>
      </c>
      <c r="J24" s="96">
        <f>H24*F24</f>
        <v>560000</v>
      </c>
      <c r="K24" s="179">
        <f t="shared" si="4"/>
        <v>104715.44715447153</v>
      </c>
    </row>
    <row r="25" spans="1:11" s="78" customFormat="1" ht="12.75">
      <c r="A25" s="82"/>
      <c r="B25" s="3"/>
      <c r="C25" s="79"/>
      <c r="D25" s="77" t="s">
        <v>252</v>
      </c>
      <c r="E25" s="90">
        <f t="shared" si="2"/>
        <v>4065.040650406504</v>
      </c>
      <c r="F25" s="83">
        <v>5000</v>
      </c>
      <c r="G25" s="81">
        <f t="shared" si="3"/>
        <v>934.959349593496</v>
      </c>
      <c r="H25" s="82">
        <v>2</v>
      </c>
      <c r="I25" s="97">
        <f t="shared" si="6"/>
        <v>8130.081300813008</v>
      </c>
      <c r="J25" s="97">
        <f t="shared" si="5"/>
        <v>10000</v>
      </c>
      <c r="K25" s="176">
        <f t="shared" si="4"/>
        <v>1869.918699186992</v>
      </c>
    </row>
    <row r="26" spans="1:11" s="78" customFormat="1" ht="12.75">
      <c r="A26" s="82"/>
      <c r="B26" s="3"/>
      <c r="C26" s="79"/>
      <c r="D26" s="128" t="s">
        <v>253</v>
      </c>
      <c r="E26" s="90">
        <f t="shared" si="2"/>
        <v>16260.162601626016</v>
      </c>
      <c r="F26" s="83">
        <v>20000</v>
      </c>
      <c r="G26" s="81">
        <f t="shared" si="3"/>
        <v>3739.837398373984</v>
      </c>
      <c r="H26" s="82">
        <v>4</v>
      </c>
      <c r="I26" s="97">
        <f t="shared" si="6"/>
        <v>65040.650406504064</v>
      </c>
      <c r="J26" s="97">
        <f t="shared" si="5"/>
        <v>80000</v>
      </c>
      <c r="K26" s="176">
        <f t="shared" si="4"/>
        <v>14959.349593495936</v>
      </c>
    </row>
    <row r="27" spans="1:11" s="78" customFormat="1" ht="12.75">
      <c r="A27" s="82"/>
      <c r="B27" s="3"/>
      <c r="C27" s="79"/>
      <c r="D27" s="128" t="s">
        <v>254</v>
      </c>
      <c r="E27" s="90">
        <f t="shared" si="2"/>
        <v>4065.040650406504</v>
      </c>
      <c r="F27" s="83">
        <v>5000</v>
      </c>
      <c r="G27" s="81">
        <f t="shared" si="3"/>
        <v>934.959349593496</v>
      </c>
      <c r="H27" s="82">
        <v>2</v>
      </c>
      <c r="I27" s="97">
        <f t="shared" si="6"/>
        <v>8130.081300813008</v>
      </c>
      <c r="J27" s="97">
        <f t="shared" si="5"/>
        <v>10000</v>
      </c>
      <c r="K27" s="176">
        <f t="shared" si="4"/>
        <v>1869.918699186992</v>
      </c>
    </row>
    <row r="28" spans="1:11" s="78" customFormat="1" ht="25.5">
      <c r="A28" s="82"/>
      <c r="B28" s="3"/>
      <c r="C28" s="79"/>
      <c r="D28" s="89" t="s">
        <v>327</v>
      </c>
      <c r="E28" s="90">
        <f t="shared" si="2"/>
        <v>12195.121951219513</v>
      </c>
      <c r="F28" s="114">
        <v>15000</v>
      </c>
      <c r="G28" s="115">
        <f t="shared" si="3"/>
        <v>2804.878048780487</v>
      </c>
      <c r="H28" s="113">
        <v>2</v>
      </c>
      <c r="I28" s="95">
        <f t="shared" si="6"/>
        <v>24390.243902439026</v>
      </c>
      <c r="J28" s="95">
        <f t="shared" si="5"/>
        <v>30000</v>
      </c>
      <c r="K28" s="184">
        <f t="shared" si="4"/>
        <v>5609.756097560974</v>
      </c>
    </row>
    <row r="29" spans="1:11" s="78" customFormat="1" ht="12.75">
      <c r="A29" s="82"/>
      <c r="B29" s="3"/>
      <c r="C29" s="79"/>
      <c r="D29" s="128" t="s">
        <v>324</v>
      </c>
      <c r="E29" s="90">
        <f t="shared" si="2"/>
        <v>9756.09756097561</v>
      </c>
      <c r="F29" s="83">
        <v>12000</v>
      </c>
      <c r="G29" s="81">
        <f t="shared" si="3"/>
        <v>2243.9024390243903</v>
      </c>
      <c r="H29" s="82">
        <v>4</v>
      </c>
      <c r="I29" s="97">
        <f t="shared" si="6"/>
        <v>39024.39024390244</v>
      </c>
      <c r="J29" s="97">
        <f t="shared" si="5"/>
        <v>48000</v>
      </c>
      <c r="K29" s="176">
        <f t="shared" si="4"/>
        <v>8975.609756097561</v>
      </c>
    </row>
    <row r="30" spans="1:11" s="78" customFormat="1" ht="12.75">
      <c r="A30" s="82"/>
      <c r="B30" s="3"/>
      <c r="C30" s="79"/>
      <c r="D30" s="82" t="s">
        <v>242</v>
      </c>
      <c r="E30" s="90">
        <f t="shared" si="2"/>
        <v>81300.81300813008</v>
      </c>
      <c r="F30" s="83">
        <v>100000</v>
      </c>
      <c r="G30" s="81">
        <f t="shared" si="3"/>
        <v>18699.186991869923</v>
      </c>
      <c r="H30" s="82">
        <v>2</v>
      </c>
      <c r="I30" s="97">
        <f t="shared" si="6"/>
        <v>162601.62601626015</v>
      </c>
      <c r="J30" s="97">
        <f t="shared" si="5"/>
        <v>200000</v>
      </c>
      <c r="K30" s="176">
        <f t="shared" si="4"/>
        <v>37398.373983739846</v>
      </c>
    </row>
    <row r="31" spans="1:11" s="87" customFormat="1" ht="12.75">
      <c r="A31" s="122"/>
      <c r="B31" s="110"/>
      <c r="C31" s="123" t="s">
        <v>243</v>
      </c>
      <c r="D31" s="124"/>
      <c r="E31" s="104">
        <f t="shared" si="2"/>
        <v>0</v>
      </c>
      <c r="F31" s="125"/>
      <c r="G31" s="126"/>
      <c r="H31" s="155"/>
      <c r="I31" s="127"/>
      <c r="J31" s="127"/>
      <c r="K31" s="178"/>
    </row>
    <row r="32" spans="1:11" s="87" customFormat="1" ht="12.75">
      <c r="A32" s="86"/>
      <c r="B32" s="3"/>
      <c r="C32" s="91"/>
      <c r="D32" s="120" t="s">
        <v>291</v>
      </c>
      <c r="E32" s="90">
        <f t="shared" si="2"/>
        <v>2032.520325203252</v>
      </c>
      <c r="F32" s="84">
        <v>2500</v>
      </c>
      <c r="G32" s="85">
        <f t="shared" si="3"/>
        <v>467.479674796748</v>
      </c>
      <c r="H32" s="82">
        <v>170</v>
      </c>
      <c r="I32" s="96">
        <f t="shared" si="6"/>
        <v>345528.4552845528</v>
      </c>
      <c r="J32" s="96">
        <f t="shared" si="5"/>
        <v>425000</v>
      </c>
      <c r="K32" s="179">
        <f t="shared" si="4"/>
        <v>79471.54471544718</v>
      </c>
    </row>
    <row r="33" spans="1:11" s="87" customFormat="1" ht="12.75">
      <c r="A33" s="86"/>
      <c r="B33" s="3"/>
      <c r="C33" s="91"/>
      <c r="D33" s="121" t="s">
        <v>255</v>
      </c>
      <c r="E33" s="90">
        <f t="shared" si="2"/>
        <v>487.8048780487805</v>
      </c>
      <c r="F33" s="84">
        <v>600</v>
      </c>
      <c r="G33" s="85">
        <f t="shared" si="3"/>
        <v>112.1951219512195</v>
      </c>
      <c r="H33" s="82">
        <v>170</v>
      </c>
      <c r="I33" s="96">
        <f t="shared" si="6"/>
        <v>82926.82926829268</v>
      </c>
      <c r="J33" s="96">
        <f t="shared" si="5"/>
        <v>102000</v>
      </c>
      <c r="K33" s="179">
        <f t="shared" si="4"/>
        <v>19073.170731707316</v>
      </c>
    </row>
    <row r="34" spans="1:11" s="87" customFormat="1" ht="12.75">
      <c r="A34" s="86"/>
      <c r="B34" s="3"/>
      <c r="C34" s="91"/>
      <c r="D34" s="120" t="s">
        <v>257</v>
      </c>
      <c r="E34" s="90">
        <f t="shared" si="2"/>
        <v>3658.5365853658536</v>
      </c>
      <c r="F34" s="84">
        <v>4500</v>
      </c>
      <c r="G34" s="85">
        <f t="shared" si="3"/>
        <v>841.4634146341464</v>
      </c>
      <c r="H34" s="82">
        <v>20</v>
      </c>
      <c r="I34" s="96">
        <f t="shared" si="6"/>
        <v>73170.73170731707</v>
      </c>
      <c r="J34" s="96">
        <f t="shared" si="5"/>
        <v>90000</v>
      </c>
      <c r="K34" s="179">
        <f t="shared" si="4"/>
        <v>16829.26829268293</v>
      </c>
    </row>
    <row r="35" spans="1:11" s="87" customFormat="1" ht="12.75">
      <c r="A35" s="86"/>
      <c r="B35" s="3"/>
      <c r="C35" s="91"/>
      <c r="D35" s="121" t="s">
        <v>256</v>
      </c>
      <c r="E35" s="90">
        <f t="shared" si="2"/>
        <v>1219.5121951219512</v>
      </c>
      <c r="F35" s="84">
        <v>1500</v>
      </c>
      <c r="G35" s="85">
        <f t="shared" si="3"/>
        <v>280.4878048780488</v>
      </c>
      <c r="H35" s="82">
        <v>60</v>
      </c>
      <c r="I35" s="96">
        <f t="shared" si="6"/>
        <v>73170.73170731707</v>
      </c>
      <c r="J35" s="96">
        <f t="shared" si="5"/>
        <v>90000</v>
      </c>
      <c r="K35" s="179">
        <f t="shared" si="4"/>
        <v>16829.26829268293</v>
      </c>
    </row>
    <row r="36" spans="1:11" s="87" customFormat="1" ht="12.75">
      <c r="A36" s="86"/>
      <c r="B36" s="3"/>
      <c r="C36" s="91"/>
      <c r="D36" s="120" t="s">
        <v>258</v>
      </c>
      <c r="E36" s="90">
        <f t="shared" si="2"/>
        <v>4065.040650406504</v>
      </c>
      <c r="F36" s="84">
        <v>5000</v>
      </c>
      <c r="G36" s="85">
        <f t="shared" si="3"/>
        <v>934.959349593496</v>
      </c>
      <c r="H36" s="82">
        <v>12</v>
      </c>
      <c r="I36" s="96">
        <f t="shared" si="6"/>
        <v>48780.48780487805</v>
      </c>
      <c r="J36" s="96">
        <f t="shared" si="5"/>
        <v>60000</v>
      </c>
      <c r="K36" s="179">
        <f t="shared" si="4"/>
        <v>11219.512195121948</v>
      </c>
    </row>
    <row r="37" spans="1:11" s="87" customFormat="1" ht="12.75">
      <c r="A37" s="86"/>
      <c r="B37" s="3"/>
      <c r="C37" s="91"/>
      <c r="D37" s="86" t="s">
        <v>244</v>
      </c>
      <c r="E37" s="90">
        <f t="shared" si="2"/>
        <v>2032.520325203252</v>
      </c>
      <c r="F37" s="84">
        <v>2500</v>
      </c>
      <c r="G37" s="85">
        <f t="shared" si="3"/>
        <v>467.479674796748</v>
      </c>
      <c r="H37" s="82">
        <v>10</v>
      </c>
      <c r="I37" s="96">
        <f t="shared" si="6"/>
        <v>20325.20325203252</v>
      </c>
      <c r="J37" s="96">
        <f t="shared" si="5"/>
        <v>25000</v>
      </c>
      <c r="K37" s="179">
        <f t="shared" si="4"/>
        <v>4674.796747967481</v>
      </c>
    </row>
    <row r="38" spans="1:11" s="87" customFormat="1" ht="12.75">
      <c r="A38" s="86"/>
      <c r="B38" s="3"/>
      <c r="C38" s="91"/>
      <c r="D38" s="205" t="s">
        <v>245</v>
      </c>
      <c r="E38" s="90">
        <f t="shared" si="2"/>
        <v>406.5040650406504</v>
      </c>
      <c r="F38" s="118">
        <v>500</v>
      </c>
      <c r="G38" s="119">
        <f t="shared" si="3"/>
        <v>93.4959349593496</v>
      </c>
      <c r="H38" s="113">
        <v>50</v>
      </c>
      <c r="I38" s="94">
        <f t="shared" si="6"/>
        <v>20325.20325203252</v>
      </c>
      <c r="J38" s="94">
        <f t="shared" si="5"/>
        <v>25000</v>
      </c>
      <c r="K38" s="185">
        <f t="shared" si="4"/>
        <v>4674.796747967481</v>
      </c>
    </row>
    <row r="39" spans="1:11" s="87" customFormat="1" ht="12.75">
      <c r="A39" s="86"/>
      <c r="B39" s="3"/>
      <c r="C39" s="91"/>
      <c r="D39" s="86" t="s">
        <v>246</v>
      </c>
      <c r="E39" s="90">
        <f t="shared" si="2"/>
        <v>2032.520325203252</v>
      </c>
      <c r="F39" s="84">
        <v>2500</v>
      </c>
      <c r="G39" s="85">
        <f t="shared" si="3"/>
        <v>467.479674796748</v>
      </c>
      <c r="H39" s="82">
        <v>8</v>
      </c>
      <c r="I39" s="96">
        <f t="shared" si="6"/>
        <v>16260.162601626016</v>
      </c>
      <c r="J39" s="96">
        <f t="shared" si="5"/>
        <v>20000</v>
      </c>
      <c r="K39" s="179">
        <f t="shared" si="4"/>
        <v>3739.837398373984</v>
      </c>
    </row>
    <row r="40" spans="1:11" s="87" customFormat="1" ht="12.75">
      <c r="A40" s="86"/>
      <c r="B40" s="3"/>
      <c r="C40" s="91"/>
      <c r="D40" s="120" t="s">
        <v>259</v>
      </c>
      <c r="E40" s="90">
        <f t="shared" si="2"/>
        <v>2032.520325203252</v>
      </c>
      <c r="F40" s="84">
        <v>2500</v>
      </c>
      <c r="G40" s="85">
        <f t="shared" si="3"/>
        <v>467.479674796748</v>
      </c>
      <c r="H40" s="82">
        <v>4</v>
      </c>
      <c r="I40" s="96">
        <f t="shared" si="6"/>
        <v>8130.081300813008</v>
      </c>
      <c r="J40" s="96">
        <f t="shared" si="5"/>
        <v>10000</v>
      </c>
      <c r="K40" s="179">
        <f t="shared" si="4"/>
        <v>1869.918699186992</v>
      </c>
    </row>
    <row r="41" spans="1:11" s="87" customFormat="1" ht="12.75">
      <c r="A41" s="122"/>
      <c r="B41" s="110"/>
      <c r="C41" s="123" t="s">
        <v>273</v>
      </c>
      <c r="D41" s="124"/>
      <c r="E41" s="104"/>
      <c r="F41" s="125"/>
      <c r="G41" s="126"/>
      <c r="H41" s="155"/>
      <c r="I41" s="127"/>
      <c r="J41" s="122"/>
      <c r="K41" s="178"/>
    </row>
    <row r="42" spans="1:11" ht="12.75">
      <c r="A42" s="58"/>
      <c r="B42" s="3"/>
      <c r="C42" s="75"/>
      <c r="D42" s="77" t="s">
        <v>292</v>
      </c>
      <c r="E42" s="90">
        <f t="shared" si="2"/>
        <v>4878.048780487805</v>
      </c>
      <c r="F42" s="83">
        <v>6000</v>
      </c>
      <c r="G42" s="81">
        <f t="shared" si="3"/>
        <v>1121.9512195121952</v>
      </c>
      <c r="H42" s="82">
        <v>4</v>
      </c>
      <c r="I42" s="97">
        <f t="shared" si="6"/>
        <v>19512.19512195122</v>
      </c>
      <c r="J42" s="97">
        <f>H42*F42</f>
        <v>24000</v>
      </c>
      <c r="K42" s="176">
        <f t="shared" si="4"/>
        <v>4487.804878048781</v>
      </c>
    </row>
    <row r="43" spans="1:11" ht="12.75">
      <c r="A43" s="58"/>
      <c r="B43" s="3"/>
      <c r="C43" s="75"/>
      <c r="D43" s="77" t="s">
        <v>293</v>
      </c>
      <c r="E43" s="90">
        <f t="shared" si="2"/>
        <v>3252.032520325203</v>
      </c>
      <c r="F43" s="83">
        <v>4000</v>
      </c>
      <c r="G43" s="81">
        <f t="shared" si="3"/>
        <v>747.9674796747968</v>
      </c>
      <c r="H43" s="82">
        <v>6</v>
      </c>
      <c r="I43" s="97">
        <f t="shared" si="6"/>
        <v>19512.19512195122</v>
      </c>
      <c r="J43" s="97">
        <f>H43*F43</f>
        <v>24000</v>
      </c>
      <c r="K43" s="176">
        <f t="shared" si="4"/>
        <v>4487.804878048781</v>
      </c>
    </row>
    <row r="44" spans="1:11" ht="12.75">
      <c r="A44" s="106"/>
      <c r="B44" s="110"/>
      <c r="C44" s="111" t="s">
        <v>274</v>
      </c>
      <c r="D44" s="112" t="s">
        <v>294</v>
      </c>
      <c r="E44" s="104">
        <f t="shared" si="2"/>
        <v>10569.105691056911</v>
      </c>
      <c r="F44" s="125">
        <v>13000</v>
      </c>
      <c r="G44" s="126">
        <f t="shared" si="3"/>
        <v>2430.8943089430886</v>
      </c>
      <c r="H44" s="132">
        <v>12</v>
      </c>
      <c r="I44" s="131">
        <f t="shared" si="6"/>
        <v>126829.26829268294</v>
      </c>
      <c r="J44" s="131">
        <f>H44*F44</f>
        <v>156000</v>
      </c>
      <c r="K44" s="180">
        <f>J44-I44</f>
        <v>29170.731707317056</v>
      </c>
    </row>
    <row r="45" spans="1:11" ht="12.75">
      <c r="A45" s="106"/>
      <c r="B45" s="110"/>
      <c r="C45" s="111" t="s">
        <v>275</v>
      </c>
      <c r="D45" s="112" t="s">
        <v>295</v>
      </c>
      <c r="E45" s="104">
        <f t="shared" si="2"/>
        <v>2439.0243902439024</v>
      </c>
      <c r="F45" s="125">
        <v>3000</v>
      </c>
      <c r="G45" s="126">
        <f t="shared" si="3"/>
        <v>560.9756097560976</v>
      </c>
      <c r="H45" s="132">
        <v>60</v>
      </c>
      <c r="I45" s="131">
        <f t="shared" si="6"/>
        <v>146341.46341463414</v>
      </c>
      <c r="J45" s="131">
        <f>H45*F45</f>
        <v>180000</v>
      </c>
      <c r="K45" s="180">
        <f>J45-I45</f>
        <v>33658.53658536586</v>
      </c>
    </row>
    <row r="46" spans="1:11" s="203" customFormat="1" ht="12.75">
      <c r="A46" s="198"/>
      <c r="B46" s="3"/>
      <c r="C46" s="199"/>
      <c r="D46" s="200"/>
      <c r="E46" s="90"/>
      <c r="F46" s="118"/>
      <c r="G46" s="119"/>
      <c r="H46" s="113"/>
      <c r="I46" s="201"/>
      <c r="J46" s="201"/>
      <c r="K46" s="202"/>
    </row>
    <row r="47" spans="1:11" ht="12.75">
      <c r="A47" s="106"/>
      <c r="B47" s="110"/>
      <c r="C47" s="111" t="s">
        <v>247</v>
      </c>
      <c r="D47" s="112" t="s">
        <v>260</v>
      </c>
      <c r="E47" s="104">
        <f t="shared" si="2"/>
        <v>975.609756097561</v>
      </c>
      <c r="F47" s="125">
        <v>1200</v>
      </c>
      <c r="G47" s="126">
        <f t="shared" si="3"/>
        <v>224.390243902439</v>
      </c>
      <c r="H47" s="132">
        <v>84</v>
      </c>
      <c r="I47" s="131">
        <f>H47*E47</f>
        <v>81951.21951219512</v>
      </c>
      <c r="J47" s="131">
        <f>H47*F47</f>
        <v>100800</v>
      </c>
      <c r="K47" s="180">
        <f>J47-I47</f>
        <v>18848.780487804877</v>
      </c>
    </row>
    <row r="48" spans="1:11" ht="12.75">
      <c r="A48" s="106"/>
      <c r="B48" s="110"/>
      <c r="C48" s="102" t="s">
        <v>276</v>
      </c>
      <c r="D48" s="103"/>
      <c r="E48" s="104"/>
      <c r="F48" s="105"/>
      <c r="G48" s="108"/>
      <c r="H48" s="155"/>
      <c r="I48" s="107"/>
      <c r="J48" s="107"/>
      <c r="K48" s="175"/>
    </row>
    <row r="49" spans="1:11" ht="12.75">
      <c r="A49" s="82"/>
      <c r="B49" s="3"/>
      <c r="C49" s="79"/>
      <c r="D49" s="128" t="s">
        <v>261</v>
      </c>
      <c r="E49" s="90">
        <f t="shared" si="2"/>
        <v>2032.520325203252</v>
      </c>
      <c r="F49" s="83">
        <v>2500</v>
      </c>
      <c r="G49" s="81">
        <f t="shared" si="3"/>
        <v>467.479674796748</v>
      </c>
      <c r="H49" s="82">
        <v>80</v>
      </c>
      <c r="I49" s="97">
        <f t="shared" si="6"/>
        <v>162601.62601626015</v>
      </c>
      <c r="J49" s="97">
        <f>H49*F49</f>
        <v>200000</v>
      </c>
      <c r="K49" s="176">
        <f t="shared" si="4"/>
        <v>37398.373983739846</v>
      </c>
    </row>
    <row r="50" spans="1:11" ht="12.75">
      <c r="A50" s="82"/>
      <c r="B50" s="3"/>
      <c r="C50" s="79"/>
      <c r="D50" s="128" t="s">
        <v>262</v>
      </c>
      <c r="E50" s="90">
        <f t="shared" si="2"/>
        <v>3658.5365853658536</v>
      </c>
      <c r="F50" s="83">
        <v>4500</v>
      </c>
      <c r="G50" s="81">
        <f t="shared" si="3"/>
        <v>841.4634146341464</v>
      </c>
      <c r="H50" s="82">
        <v>4</v>
      </c>
      <c r="I50" s="97">
        <f t="shared" si="6"/>
        <v>14634.146341463415</v>
      </c>
      <c r="J50" s="97">
        <f>H50*F50</f>
        <v>18000</v>
      </c>
      <c r="K50" s="176">
        <f t="shared" si="4"/>
        <v>3365.8536585365855</v>
      </c>
    </row>
    <row r="51" spans="1:11" s="78" customFormat="1" ht="12.75">
      <c r="A51" s="132"/>
      <c r="B51" s="110"/>
      <c r="C51" s="133" t="s">
        <v>278</v>
      </c>
      <c r="D51" s="133"/>
      <c r="E51" s="133"/>
      <c r="F51" s="133"/>
      <c r="G51" s="133"/>
      <c r="H51" s="133"/>
      <c r="I51" s="134">
        <f>H52*E52</f>
        <v>58536.58536585366</v>
      </c>
      <c r="J51" s="135">
        <f>H52*F52</f>
        <v>72000</v>
      </c>
      <c r="K51" s="181">
        <f t="shared" si="4"/>
        <v>13463.414634146342</v>
      </c>
    </row>
    <row r="52" spans="1:23" ht="22.5">
      <c r="A52" s="1"/>
      <c r="B52" s="1"/>
      <c r="C52" s="1" t="s">
        <v>279</v>
      </c>
      <c r="D52" s="1" t="s">
        <v>277</v>
      </c>
      <c r="E52" s="1">
        <f>F52/1.23</f>
        <v>650.4065040650406</v>
      </c>
      <c r="F52" s="1">
        <v>800</v>
      </c>
      <c r="G52" s="1">
        <f>F52-E52</f>
        <v>149.59349593495938</v>
      </c>
      <c r="H52" s="1">
        <v>90</v>
      </c>
      <c r="I52" s="14">
        <f>E54*H54</f>
        <v>1410</v>
      </c>
      <c r="J52" s="16">
        <f>H54*F54</f>
        <v>1734.3000000000002</v>
      </c>
      <c r="K52" s="182">
        <f>J52-I52</f>
        <v>324.3000000000002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.75">
      <c r="A53" s="133"/>
      <c r="B53" s="133"/>
      <c r="C53" s="133" t="s">
        <v>338</v>
      </c>
      <c r="D53" s="206"/>
      <c r="E53" s="206"/>
      <c r="F53" s="206"/>
      <c r="G53" s="206"/>
      <c r="H53" s="206"/>
      <c r="I53" s="207"/>
      <c r="J53" s="208"/>
      <c r="K53" s="209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.75">
      <c r="A54" s="1">
        <v>1</v>
      </c>
      <c r="B54" s="1"/>
      <c r="C54" s="1" t="s">
        <v>32</v>
      </c>
      <c r="D54" s="1" t="s">
        <v>234</v>
      </c>
      <c r="E54" s="1">
        <v>470</v>
      </c>
      <c r="F54" s="1">
        <v>578.1</v>
      </c>
      <c r="G54" s="1">
        <f>F54-E54</f>
        <v>108.10000000000002</v>
      </c>
      <c r="H54" s="1">
        <v>3</v>
      </c>
      <c r="I54" s="14">
        <f>E55*H55</f>
        <v>5400</v>
      </c>
      <c r="J54" s="16">
        <f>H55*F55</f>
        <v>6642</v>
      </c>
      <c r="K54" s="182">
        <f>J54-I54</f>
        <v>1242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.75">
      <c r="A55" s="32">
        <v>2</v>
      </c>
      <c r="B55" s="32"/>
      <c r="C55" s="1" t="s">
        <v>33</v>
      </c>
      <c r="D55" s="1" t="s">
        <v>296</v>
      </c>
      <c r="E55" s="10">
        <v>1800</v>
      </c>
      <c r="F55" s="10">
        <v>2214</v>
      </c>
      <c r="G55" s="14">
        <f>F55-E55</f>
        <v>414</v>
      </c>
      <c r="H55" s="15">
        <v>3</v>
      </c>
      <c r="I55" s="14"/>
      <c r="J55" s="16"/>
      <c r="K55" s="18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2.75">
      <c r="A56" s="32"/>
      <c r="B56" s="32"/>
      <c r="C56" s="1"/>
      <c r="D56" s="1"/>
      <c r="E56" s="10"/>
      <c r="F56" s="10"/>
      <c r="G56" s="10"/>
      <c r="H56" s="15"/>
      <c r="I56" s="14"/>
      <c r="J56" s="16"/>
      <c r="K56" s="18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42.75">
      <c r="A57" s="42" t="s">
        <v>318</v>
      </c>
      <c r="B57" s="42"/>
      <c r="C57" s="51" t="s">
        <v>11</v>
      </c>
      <c r="D57" s="92" t="s">
        <v>310</v>
      </c>
      <c r="E57" s="42"/>
      <c r="F57" s="42"/>
      <c r="G57" s="42" t="s">
        <v>231</v>
      </c>
      <c r="H57" s="52">
        <f>SUM(H58:H76)</f>
        <v>2905</v>
      </c>
      <c r="I57" s="53">
        <f>SUM(I58:I76)</f>
        <v>2329268.2926829266</v>
      </c>
      <c r="J57" s="53">
        <f>SUM(J58:J76)</f>
        <v>2790000</v>
      </c>
      <c r="K57" s="183">
        <f>SUM(K58:K76)</f>
        <v>460731.70731707336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22.5">
      <c r="A58" s="32">
        <v>1</v>
      </c>
      <c r="B58" s="32"/>
      <c r="C58" s="34" t="s">
        <v>197</v>
      </c>
      <c r="D58" s="1" t="s">
        <v>280</v>
      </c>
      <c r="E58" s="10">
        <f>F58/1.08</f>
        <v>462962.9629629629</v>
      </c>
      <c r="F58" s="35">
        <v>500000</v>
      </c>
      <c r="G58" s="14">
        <f>F58-E58</f>
        <v>37037.03703703708</v>
      </c>
      <c r="H58" s="36">
        <v>1</v>
      </c>
      <c r="I58" s="14">
        <f>E58*H58</f>
        <v>462962.9629629629</v>
      </c>
      <c r="J58" s="16">
        <f aca="true" t="shared" si="7" ref="J58:J70">H58*F58</f>
        <v>500000</v>
      </c>
      <c r="K58" s="182">
        <f>J58-I58</f>
        <v>37037.03703703708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22.5">
      <c r="A59" s="32">
        <v>2</v>
      </c>
      <c r="B59" s="32"/>
      <c r="C59" s="34" t="s">
        <v>211</v>
      </c>
      <c r="D59" s="1" t="s">
        <v>281</v>
      </c>
      <c r="E59" s="37">
        <f>F59/1.08</f>
        <v>37037.03703703704</v>
      </c>
      <c r="F59" s="10">
        <v>40000</v>
      </c>
      <c r="G59" s="14">
        <f>F59-E59</f>
        <v>2962.9629629629635</v>
      </c>
      <c r="H59" s="15">
        <v>1</v>
      </c>
      <c r="I59" s="14">
        <f>E59*H59</f>
        <v>37037.03703703704</v>
      </c>
      <c r="J59" s="16">
        <f t="shared" si="7"/>
        <v>40000</v>
      </c>
      <c r="K59" s="182">
        <f>J59-I59</f>
        <v>2962.9629629629635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11" s="138" customFormat="1" ht="12.75">
      <c r="A60" s="32">
        <v>3</v>
      </c>
      <c r="B60" s="136"/>
      <c r="C60" s="89" t="s">
        <v>249</v>
      </c>
      <c r="D60" s="2" t="s">
        <v>297</v>
      </c>
      <c r="E60" s="93">
        <f>F60/1.23</f>
        <v>16.260162601626018</v>
      </c>
      <c r="F60" s="118">
        <v>20</v>
      </c>
      <c r="G60" s="14">
        <f aca="true" t="shared" si="8" ref="G60:G67">F60-E60</f>
        <v>3.7398373983739823</v>
      </c>
      <c r="H60" s="156">
        <v>200</v>
      </c>
      <c r="I60" s="94">
        <f aca="true" t="shared" si="9" ref="I60:I70">H60*E60</f>
        <v>3252.0325203252037</v>
      </c>
      <c r="J60" s="94">
        <f t="shared" si="7"/>
        <v>4000</v>
      </c>
      <c r="K60" s="184">
        <f aca="true" t="shared" si="10" ref="K60:K67">J60-I60</f>
        <v>747.9674796747963</v>
      </c>
    </row>
    <row r="61" spans="1:11" s="87" customFormat="1" ht="12.75">
      <c r="A61" s="32">
        <v>4</v>
      </c>
      <c r="B61" s="91"/>
      <c r="C61" s="77" t="s">
        <v>250</v>
      </c>
      <c r="D61" s="2" t="s">
        <v>298</v>
      </c>
      <c r="E61" s="93">
        <f aca="true" t="shared" si="11" ref="E61:E68">F61/1.23</f>
        <v>650.4065040650406</v>
      </c>
      <c r="F61" s="84">
        <v>800</v>
      </c>
      <c r="G61" s="14">
        <f t="shared" si="8"/>
        <v>149.59349593495938</v>
      </c>
      <c r="H61" s="82">
        <v>170</v>
      </c>
      <c r="I61" s="96">
        <f t="shared" si="9"/>
        <v>110569.1056910569</v>
      </c>
      <c r="J61" s="96">
        <f t="shared" si="7"/>
        <v>136000</v>
      </c>
      <c r="K61" s="176">
        <f t="shared" si="10"/>
        <v>25430.894308943098</v>
      </c>
    </row>
    <row r="62" spans="1:11" s="87" customFormat="1" ht="38.25">
      <c r="A62" s="32">
        <v>5</v>
      </c>
      <c r="B62" s="91"/>
      <c r="C62" s="89" t="s">
        <v>285</v>
      </c>
      <c r="D62" s="2" t="s">
        <v>272</v>
      </c>
      <c r="E62" s="93">
        <f t="shared" si="11"/>
        <v>1219.5121951219512</v>
      </c>
      <c r="F62" s="118">
        <v>1500</v>
      </c>
      <c r="G62" s="14">
        <f t="shared" si="8"/>
        <v>280.4878048780488</v>
      </c>
      <c r="H62" s="113">
        <v>90</v>
      </c>
      <c r="I62" s="94">
        <f t="shared" si="9"/>
        <v>109756.09756097561</v>
      </c>
      <c r="J62" s="94">
        <f t="shared" si="7"/>
        <v>135000</v>
      </c>
      <c r="K62" s="184">
        <f t="shared" si="10"/>
        <v>25243.902439024387</v>
      </c>
    </row>
    <row r="63" spans="1:11" s="87" customFormat="1" ht="86.25" customHeight="1">
      <c r="A63" s="32">
        <v>6</v>
      </c>
      <c r="B63" s="91"/>
      <c r="C63" s="88" t="s">
        <v>282</v>
      </c>
      <c r="D63" s="2" t="s">
        <v>326</v>
      </c>
      <c r="E63" s="98">
        <f t="shared" si="11"/>
        <v>2032.520325203252</v>
      </c>
      <c r="F63" s="84">
        <v>2500</v>
      </c>
      <c r="G63" s="14">
        <f t="shared" si="8"/>
        <v>467.479674796748</v>
      </c>
      <c r="H63" s="82">
        <v>160</v>
      </c>
      <c r="I63" s="96">
        <f t="shared" si="9"/>
        <v>325203.2520325203</v>
      </c>
      <c r="J63" s="96">
        <f t="shared" si="7"/>
        <v>400000</v>
      </c>
      <c r="K63" s="176">
        <f t="shared" si="10"/>
        <v>74796.74796747969</v>
      </c>
    </row>
    <row r="64" spans="1:11" s="87" customFormat="1" ht="53.25" customHeight="1">
      <c r="A64" s="32">
        <v>7</v>
      </c>
      <c r="B64" s="91"/>
      <c r="C64" s="88" t="s">
        <v>329</v>
      </c>
      <c r="D64" s="2" t="s">
        <v>325</v>
      </c>
      <c r="E64" s="93">
        <f t="shared" si="11"/>
        <v>2032.520325203252</v>
      </c>
      <c r="F64" s="84">
        <v>2500</v>
      </c>
      <c r="G64" s="14">
        <f t="shared" si="8"/>
        <v>467.479674796748</v>
      </c>
      <c r="H64" s="82">
        <v>20</v>
      </c>
      <c r="I64" s="96">
        <f t="shared" si="9"/>
        <v>40650.40650406504</v>
      </c>
      <c r="J64" s="96">
        <f t="shared" si="7"/>
        <v>50000</v>
      </c>
      <c r="K64" s="176">
        <f t="shared" si="10"/>
        <v>9349.593495934962</v>
      </c>
    </row>
    <row r="65" spans="1:11" s="87" customFormat="1" ht="38.25">
      <c r="A65" s="32">
        <v>8</v>
      </c>
      <c r="B65" s="91"/>
      <c r="C65" s="88" t="s">
        <v>328</v>
      </c>
      <c r="D65" s="2" t="s">
        <v>330</v>
      </c>
      <c r="E65" s="93">
        <f t="shared" si="11"/>
        <v>2032.520325203252</v>
      </c>
      <c r="F65" s="83">
        <v>2500</v>
      </c>
      <c r="G65" s="14">
        <f t="shared" si="8"/>
        <v>467.479674796748</v>
      </c>
      <c r="H65" s="82">
        <v>12</v>
      </c>
      <c r="I65" s="97">
        <f t="shared" si="9"/>
        <v>24390.243902439026</v>
      </c>
      <c r="J65" s="97">
        <f t="shared" si="7"/>
        <v>30000</v>
      </c>
      <c r="K65" s="176">
        <f t="shared" si="10"/>
        <v>5609.756097560974</v>
      </c>
    </row>
    <row r="66" spans="1:11" s="78" customFormat="1" ht="40.5" customHeight="1">
      <c r="A66" s="32">
        <v>9</v>
      </c>
      <c r="B66" s="79"/>
      <c r="C66" s="77" t="s">
        <v>283</v>
      </c>
      <c r="D66" s="2" t="s">
        <v>263</v>
      </c>
      <c r="E66" s="93">
        <f t="shared" si="11"/>
        <v>1219.5121951219512</v>
      </c>
      <c r="F66" s="83">
        <v>1500</v>
      </c>
      <c r="G66" s="90">
        <f t="shared" si="8"/>
        <v>280.4878048780488</v>
      </c>
      <c r="H66" s="82">
        <v>80</v>
      </c>
      <c r="I66" s="97">
        <f t="shared" si="9"/>
        <v>97560.9756097561</v>
      </c>
      <c r="J66" s="97">
        <f t="shared" si="7"/>
        <v>120000</v>
      </c>
      <c r="K66" s="176">
        <f t="shared" si="10"/>
        <v>22439.024390243896</v>
      </c>
    </row>
    <row r="67" spans="1:11" s="78" customFormat="1" ht="38.25">
      <c r="A67" s="32">
        <v>10</v>
      </c>
      <c r="B67" s="79"/>
      <c r="C67" s="77" t="s">
        <v>331</v>
      </c>
      <c r="D67" s="2" t="s">
        <v>332</v>
      </c>
      <c r="E67" s="93">
        <f t="shared" si="11"/>
        <v>121.95121951219512</v>
      </c>
      <c r="F67" s="80">
        <v>150</v>
      </c>
      <c r="G67" s="14">
        <f t="shared" si="8"/>
        <v>28.048780487804876</v>
      </c>
      <c r="H67" s="79">
        <v>2000</v>
      </c>
      <c r="I67" s="96">
        <f t="shared" si="9"/>
        <v>243902.43902439025</v>
      </c>
      <c r="J67" s="96">
        <f t="shared" si="7"/>
        <v>300000</v>
      </c>
      <c r="K67" s="176">
        <f t="shared" si="10"/>
        <v>56097.560975609755</v>
      </c>
    </row>
    <row r="68" spans="1:11" s="87" customFormat="1" ht="57.75" customHeight="1">
      <c r="A68" s="32">
        <v>11</v>
      </c>
      <c r="B68" s="91"/>
      <c r="C68" s="77" t="s">
        <v>284</v>
      </c>
      <c r="D68" s="2" t="s">
        <v>251</v>
      </c>
      <c r="E68" s="93">
        <f t="shared" si="11"/>
        <v>146341.46341463414</v>
      </c>
      <c r="F68" s="84">
        <v>180000</v>
      </c>
      <c r="G68" s="14">
        <f>F68-E68</f>
        <v>33658.53658536586</v>
      </c>
      <c r="H68" s="82">
        <v>1</v>
      </c>
      <c r="I68" s="96">
        <f t="shared" si="9"/>
        <v>146341.46341463414</v>
      </c>
      <c r="J68" s="96">
        <f t="shared" si="7"/>
        <v>180000</v>
      </c>
      <c r="K68" s="176">
        <f>J68-I68</f>
        <v>33658.53658536586</v>
      </c>
    </row>
    <row r="69" spans="1:11" s="78" customFormat="1" ht="38.25">
      <c r="A69" s="113"/>
      <c r="B69" s="3"/>
      <c r="C69" s="89" t="s">
        <v>339</v>
      </c>
      <c r="D69" s="89" t="s">
        <v>271</v>
      </c>
      <c r="E69" s="90">
        <f>F69/1.23</f>
        <v>2032.520325203252</v>
      </c>
      <c r="F69" s="114">
        <v>2500</v>
      </c>
      <c r="G69" s="115">
        <f>F69-E69</f>
        <v>467.479674796748</v>
      </c>
      <c r="H69" s="113">
        <v>80</v>
      </c>
      <c r="I69" s="95">
        <f t="shared" si="9"/>
        <v>162601.62601626015</v>
      </c>
      <c r="J69" s="95">
        <f t="shared" si="7"/>
        <v>200000</v>
      </c>
      <c r="K69" s="184">
        <f>J69-I69</f>
        <v>37398.373983739846</v>
      </c>
    </row>
    <row r="70" spans="1:11" s="87" customFormat="1" ht="25.5">
      <c r="A70" s="116"/>
      <c r="B70" s="3"/>
      <c r="C70" s="117" t="s">
        <v>333</v>
      </c>
      <c r="D70" s="2" t="s">
        <v>334</v>
      </c>
      <c r="E70" s="90">
        <f>F70/1.23</f>
        <v>121951.21951219512</v>
      </c>
      <c r="F70" s="118">
        <v>150000</v>
      </c>
      <c r="G70" s="119">
        <f>F70-E70</f>
        <v>28048.780487804877</v>
      </c>
      <c r="H70" s="113">
        <v>1</v>
      </c>
      <c r="I70" s="94">
        <f t="shared" si="9"/>
        <v>121951.21951219512</v>
      </c>
      <c r="J70" s="95">
        <f t="shared" si="7"/>
        <v>150000</v>
      </c>
      <c r="K70" s="185">
        <f>J70-I70</f>
        <v>28048.780487804877</v>
      </c>
    </row>
    <row r="71" spans="1:11" s="87" customFormat="1" ht="12.75">
      <c r="A71" s="139"/>
      <c r="B71" s="109"/>
      <c r="C71" s="140" t="s">
        <v>269</v>
      </c>
      <c r="D71" s="140"/>
      <c r="E71" s="101"/>
      <c r="F71" s="141"/>
      <c r="G71" s="142"/>
      <c r="H71" s="157"/>
      <c r="I71" s="143"/>
      <c r="J71" s="143"/>
      <c r="K71" s="186"/>
    </row>
    <row r="72" spans="1:11" s="146" customFormat="1" ht="12.75">
      <c r="A72" s="137"/>
      <c r="B72" s="3"/>
      <c r="C72" s="137"/>
      <c r="D72" s="117" t="s">
        <v>286</v>
      </c>
      <c r="E72" s="90">
        <f>F72/1.23</f>
        <v>36585.365853658535</v>
      </c>
      <c r="F72" s="118">
        <v>45000</v>
      </c>
      <c r="G72" s="144">
        <f>F72-E72</f>
        <v>8414.634146341465</v>
      </c>
      <c r="H72" s="156">
        <v>5</v>
      </c>
      <c r="I72" s="145">
        <f>H72*E72</f>
        <v>182926.82926829267</v>
      </c>
      <c r="J72" s="95">
        <f>H72*F72</f>
        <v>225000</v>
      </c>
      <c r="K72" s="187">
        <f>J72-I72</f>
        <v>42073.17073170733</v>
      </c>
    </row>
    <row r="73" spans="1:11" s="146" customFormat="1" ht="25.5">
      <c r="A73" s="137"/>
      <c r="B73" s="3"/>
      <c r="C73" s="137"/>
      <c r="D73" s="117" t="s">
        <v>264</v>
      </c>
      <c r="E73" s="90">
        <f>F73/1.23</f>
        <v>60975.60975609756</v>
      </c>
      <c r="F73" s="118">
        <v>75000</v>
      </c>
      <c r="G73" s="144">
        <f>F73-E73</f>
        <v>14024.390243902439</v>
      </c>
      <c r="H73" s="156">
        <v>1</v>
      </c>
      <c r="I73" s="145">
        <f>H73*E73</f>
        <v>60975.60975609756</v>
      </c>
      <c r="J73" s="95">
        <f>H73*F73</f>
        <v>75000</v>
      </c>
      <c r="K73" s="187">
        <f>J73-I73</f>
        <v>14024.390243902439</v>
      </c>
    </row>
    <row r="74" spans="1:11" s="87" customFormat="1" ht="12.75">
      <c r="A74" s="147"/>
      <c r="B74" s="109"/>
      <c r="C74" s="148" t="s">
        <v>270</v>
      </c>
      <c r="D74" s="149"/>
      <c r="E74" s="101">
        <f>F74/1.23</f>
        <v>0</v>
      </c>
      <c r="F74" s="150"/>
      <c r="G74" s="151">
        <f>F74-E74</f>
        <v>0</v>
      </c>
      <c r="H74" s="158" t="s">
        <v>248</v>
      </c>
      <c r="I74" s="152"/>
      <c r="J74" s="152"/>
      <c r="K74" s="188"/>
    </row>
    <row r="75" spans="1:11" s="87" customFormat="1" ht="12.75">
      <c r="A75" s="116"/>
      <c r="B75" s="3"/>
      <c r="C75" s="153"/>
      <c r="D75" s="89" t="s">
        <v>287</v>
      </c>
      <c r="E75" s="90">
        <f>F75/1.23</f>
        <v>2032.520325203252</v>
      </c>
      <c r="F75" s="118">
        <v>2500</v>
      </c>
      <c r="G75" s="119">
        <f>F75-E75</f>
        <v>467.479674796748</v>
      </c>
      <c r="H75" s="113">
        <v>80</v>
      </c>
      <c r="I75" s="94">
        <f>H75*E75</f>
        <v>162601.62601626015</v>
      </c>
      <c r="J75" s="95">
        <f>H75*F75</f>
        <v>200000</v>
      </c>
      <c r="K75" s="185">
        <f>J75-I75</f>
        <v>37398.373983739846</v>
      </c>
    </row>
    <row r="76" spans="1:11" s="87" customFormat="1" ht="12.75">
      <c r="A76" s="116"/>
      <c r="B76" s="3"/>
      <c r="C76" s="153"/>
      <c r="D76" s="89" t="s">
        <v>288</v>
      </c>
      <c r="E76" s="90">
        <f>F76/1.23</f>
        <v>12195.121951219513</v>
      </c>
      <c r="F76" s="118">
        <v>15000</v>
      </c>
      <c r="G76" s="119">
        <f>F76-E76</f>
        <v>2804.878048780487</v>
      </c>
      <c r="H76" s="113">
        <v>3</v>
      </c>
      <c r="I76" s="94">
        <f>H76*E76</f>
        <v>36585.36585365854</v>
      </c>
      <c r="J76" s="95">
        <f>H76*F76</f>
        <v>45000</v>
      </c>
      <c r="K76" s="185">
        <f>J76-I76</f>
        <v>8414.634146341457</v>
      </c>
    </row>
    <row r="77" spans="1:23" ht="15.75">
      <c r="A77" s="164" t="s">
        <v>17</v>
      </c>
      <c r="B77" s="164"/>
      <c r="C77" s="165" t="s">
        <v>268</v>
      </c>
      <c r="D77" s="166"/>
      <c r="E77" s="167"/>
      <c r="F77" s="167"/>
      <c r="G77" s="167"/>
      <c r="H77" s="168"/>
      <c r="I77" s="167"/>
      <c r="J77" s="167"/>
      <c r="K77" s="189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.75">
      <c r="A78" s="2">
        <v>1</v>
      </c>
      <c r="B78" s="2"/>
      <c r="C78" s="1" t="s">
        <v>20</v>
      </c>
      <c r="D78" s="1"/>
      <c r="E78" s="10">
        <v>3500</v>
      </c>
      <c r="F78" s="10">
        <v>4305</v>
      </c>
      <c r="G78" s="14">
        <f>F78-E78</f>
        <v>805</v>
      </c>
      <c r="H78" s="15">
        <v>10</v>
      </c>
      <c r="I78" s="14">
        <f>E78*H78</f>
        <v>35000</v>
      </c>
      <c r="J78" s="16">
        <f>H78*F78</f>
        <v>43050</v>
      </c>
      <c r="K78" s="182">
        <f>J78-I78</f>
        <v>8050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2.75">
      <c r="A79" s="32">
        <v>2</v>
      </c>
      <c r="B79" s="32"/>
      <c r="C79" s="1" t="s">
        <v>24</v>
      </c>
      <c r="D79" s="1"/>
      <c r="E79" s="10">
        <v>16400</v>
      </c>
      <c r="F79" s="10">
        <v>17712</v>
      </c>
      <c r="G79" s="14">
        <f aca="true" t="shared" si="12" ref="G79:G124">F79-E79</f>
        <v>1312</v>
      </c>
      <c r="H79" s="15">
        <v>1</v>
      </c>
      <c r="I79" s="14">
        <f aca="true" t="shared" si="13" ref="I79:I112">E79*H79</f>
        <v>16400</v>
      </c>
      <c r="J79" s="16">
        <f aca="true" t="shared" si="14" ref="J79:J112">H79*F79</f>
        <v>17712</v>
      </c>
      <c r="K79" s="182">
        <f aca="true" t="shared" si="15" ref="K79:K124">J79-I79</f>
        <v>1312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2.75">
      <c r="A80" s="2">
        <v>3</v>
      </c>
      <c r="B80" s="2"/>
      <c r="C80" s="1" t="s">
        <v>25</v>
      </c>
      <c r="D80" s="1"/>
      <c r="E80" s="10">
        <v>2100</v>
      </c>
      <c r="F80" s="10">
        <v>2583</v>
      </c>
      <c r="G80" s="14">
        <f t="shared" si="12"/>
        <v>483</v>
      </c>
      <c r="H80" s="15">
        <v>1</v>
      </c>
      <c r="I80" s="14">
        <f t="shared" si="13"/>
        <v>2100</v>
      </c>
      <c r="J80" s="16">
        <f t="shared" si="14"/>
        <v>2583</v>
      </c>
      <c r="K80" s="182">
        <f t="shared" si="15"/>
        <v>483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2.75">
      <c r="A81" s="32">
        <v>4</v>
      </c>
      <c r="B81" s="32"/>
      <c r="C81" s="1" t="s">
        <v>26</v>
      </c>
      <c r="D81" s="1"/>
      <c r="E81" s="10">
        <v>1600</v>
      </c>
      <c r="F81" s="10">
        <v>1968</v>
      </c>
      <c r="G81" s="14">
        <f t="shared" si="12"/>
        <v>368</v>
      </c>
      <c r="H81" s="15">
        <v>8</v>
      </c>
      <c r="I81" s="14">
        <f t="shared" si="13"/>
        <v>12800</v>
      </c>
      <c r="J81" s="16">
        <f t="shared" si="14"/>
        <v>15744</v>
      </c>
      <c r="K81" s="182">
        <f t="shared" si="15"/>
        <v>2944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>
      <c r="A82" s="2">
        <v>5</v>
      </c>
      <c r="B82" s="2"/>
      <c r="C82" s="1" t="s">
        <v>26</v>
      </c>
      <c r="D82" s="1"/>
      <c r="E82" s="10">
        <v>2200</v>
      </c>
      <c r="F82" s="10">
        <v>2706</v>
      </c>
      <c r="G82" s="14">
        <f t="shared" si="12"/>
        <v>506</v>
      </c>
      <c r="H82" s="15">
        <v>3</v>
      </c>
      <c r="I82" s="14">
        <f t="shared" si="13"/>
        <v>6600</v>
      </c>
      <c r="J82" s="16">
        <f t="shared" si="14"/>
        <v>8118</v>
      </c>
      <c r="K82" s="182">
        <f t="shared" si="15"/>
        <v>1518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2.75">
      <c r="A83" s="32">
        <v>6</v>
      </c>
      <c r="B83" s="32"/>
      <c r="C83" s="1" t="s">
        <v>27</v>
      </c>
      <c r="D83" s="1"/>
      <c r="E83" s="10">
        <v>1200</v>
      </c>
      <c r="F83" s="10">
        <v>1296</v>
      </c>
      <c r="G83" s="14">
        <f t="shared" si="12"/>
        <v>96</v>
      </c>
      <c r="H83" s="15">
        <v>49</v>
      </c>
      <c r="I83" s="14">
        <f t="shared" si="13"/>
        <v>58800</v>
      </c>
      <c r="J83" s="16">
        <f t="shared" si="14"/>
        <v>63504</v>
      </c>
      <c r="K83" s="182">
        <f t="shared" si="15"/>
        <v>4704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2.75">
      <c r="A84" s="2">
        <v>7</v>
      </c>
      <c r="B84" s="2"/>
      <c r="C84" s="1" t="s">
        <v>28</v>
      </c>
      <c r="D84" s="1"/>
      <c r="E84" s="10">
        <v>1800</v>
      </c>
      <c r="F84" s="10">
        <v>1944</v>
      </c>
      <c r="G84" s="14">
        <f t="shared" si="12"/>
        <v>144</v>
      </c>
      <c r="H84" s="15">
        <v>49</v>
      </c>
      <c r="I84" s="14">
        <f t="shared" si="13"/>
        <v>88200</v>
      </c>
      <c r="J84" s="16">
        <f t="shared" si="14"/>
        <v>95256</v>
      </c>
      <c r="K84" s="182">
        <f t="shared" si="15"/>
        <v>7056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.75">
      <c r="A85" s="32">
        <v>8</v>
      </c>
      <c r="B85" s="32"/>
      <c r="C85" s="1" t="s">
        <v>29</v>
      </c>
      <c r="D85" s="1"/>
      <c r="E85" s="10">
        <v>700</v>
      </c>
      <c r="F85" s="10">
        <v>861</v>
      </c>
      <c r="G85" s="14">
        <f t="shared" si="12"/>
        <v>161</v>
      </c>
      <c r="H85" s="15">
        <v>9</v>
      </c>
      <c r="I85" s="14">
        <f t="shared" si="13"/>
        <v>6300</v>
      </c>
      <c r="J85" s="16">
        <f t="shared" si="14"/>
        <v>7749</v>
      </c>
      <c r="K85" s="182">
        <f t="shared" si="15"/>
        <v>1449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2.75">
      <c r="A86" s="2">
        <v>9</v>
      </c>
      <c r="B86" s="2"/>
      <c r="C86" s="1" t="s">
        <v>30</v>
      </c>
      <c r="D86" s="1"/>
      <c r="E86" s="10">
        <v>1200</v>
      </c>
      <c r="F86" s="10">
        <v>1476</v>
      </c>
      <c r="G86" s="14">
        <f t="shared" si="12"/>
        <v>276</v>
      </c>
      <c r="H86" s="15">
        <v>1</v>
      </c>
      <c r="I86" s="14">
        <f t="shared" si="13"/>
        <v>1200</v>
      </c>
      <c r="J86" s="16">
        <f t="shared" si="14"/>
        <v>1476</v>
      </c>
      <c r="K86" s="182">
        <f t="shared" si="15"/>
        <v>276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75">
      <c r="A87" s="32">
        <v>10</v>
      </c>
      <c r="B87" s="32"/>
      <c r="C87" s="1" t="s">
        <v>31</v>
      </c>
      <c r="D87" s="1"/>
      <c r="E87" s="10">
        <v>400</v>
      </c>
      <c r="F87" s="10">
        <v>492</v>
      </c>
      <c r="G87" s="14">
        <f t="shared" si="12"/>
        <v>92</v>
      </c>
      <c r="H87" s="15">
        <v>4</v>
      </c>
      <c r="I87" s="14">
        <f t="shared" si="13"/>
        <v>1600</v>
      </c>
      <c r="J87" s="16">
        <f t="shared" si="14"/>
        <v>1968</v>
      </c>
      <c r="K87" s="182">
        <f t="shared" si="15"/>
        <v>368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75">
      <c r="A88" s="2">
        <v>11</v>
      </c>
      <c r="B88" s="2"/>
      <c r="C88" s="1" t="s">
        <v>34</v>
      </c>
      <c r="D88" s="1"/>
      <c r="E88" s="10">
        <v>3200</v>
      </c>
      <c r="F88" s="10">
        <v>3456</v>
      </c>
      <c r="G88" s="14">
        <f t="shared" si="12"/>
        <v>256</v>
      </c>
      <c r="H88" s="15">
        <v>70</v>
      </c>
      <c r="I88" s="14">
        <f t="shared" si="13"/>
        <v>224000</v>
      </c>
      <c r="J88" s="16">
        <f t="shared" si="14"/>
        <v>241920</v>
      </c>
      <c r="K88" s="182">
        <f t="shared" si="15"/>
        <v>17920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.75">
      <c r="A89" s="32">
        <v>12</v>
      </c>
      <c r="B89" s="32"/>
      <c r="C89" s="1" t="s">
        <v>319</v>
      </c>
      <c r="D89" s="1"/>
      <c r="E89" s="10">
        <v>370</v>
      </c>
      <c r="F89" s="10">
        <v>455.1</v>
      </c>
      <c r="G89" s="14">
        <f t="shared" si="12"/>
        <v>85.10000000000002</v>
      </c>
      <c r="H89" s="15">
        <v>48</v>
      </c>
      <c r="I89" s="14">
        <f t="shared" si="13"/>
        <v>17760</v>
      </c>
      <c r="J89" s="16">
        <f t="shared" si="14"/>
        <v>21844.800000000003</v>
      </c>
      <c r="K89" s="182">
        <f t="shared" si="15"/>
        <v>4084.800000000003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>
      <c r="A90" s="2">
        <v>13</v>
      </c>
      <c r="B90" s="2"/>
      <c r="C90" s="1" t="s">
        <v>35</v>
      </c>
      <c r="D90" s="1"/>
      <c r="E90" s="10">
        <v>12000</v>
      </c>
      <c r="F90" s="10">
        <v>14760</v>
      </c>
      <c r="G90" s="14">
        <f t="shared" si="12"/>
        <v>2760</v>
      </c>
      <c r="H90" s="15">
        <v>6</v>
      </c>
      <c r="I90" s="14">
        <f t="shared" si="13"/>
        <v>72000</v>
      </c>
      <c r="J90" s="16">
        <f t="shared" si="14"/>
        <v>88560</v>
      </c>
      <c r="K90" s="182">
        <f t="shared" si="15"/>
        <v>16560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>
      <c r="A91" s="32">
        <v>14</v>
      </c>
      <c r="B91" s="32"/>
      <c r="C91" s="1" t="s">
        <v>47</v>
      </c>
      <c r="D91" s="1"/>
      <c r="E91" s="10">
        <v>2200</v>
      </c>
      <c r="F91" s="10">
        <v>2706</v>
      </c>
      <c r="G91" s="14">
        <f t="shared" si="12"/>
        <v>506</v>
      </c>
      <c r="H91" s="15">
        <v>22</v>
      </c>
      <c r="I91" s="14">
        <f t="shared" si="13"/>
        <v>48400</v>
      </c>
      <c r="J91" s="16">
        <f t="shared" si="14"/>
        <v>59532</v>
      </c>
      <c r="K91" s="182">
        <f t="shared" si="15"/>
        <v>11132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2.75">
      <c r="A92" s="2">
        <v>15</v>
      </c>
      <c r="B92" s="32"/>
      <c r="C92" s="1" t="s">
        <v>36</v>
      </c>
      <c r="D92" s="1"/>
      <c r="E92" s="10">
        <v>4200</v>
      </c>
      <c r="F92" s="10">
        <v>5166</v>
      </c>
      <c r="G92" s="14">
        <f t="shared" si="12"/>
        <v>966</v>
      </c>
      <c r="H92" s="15">
        <v>25</v>
      </c>
      <c r="I92" s="14">
        <f t="shared" si="13"/>
        <v>105000</v>
      </c>
      <c r="J92" s="16">
        <f t="shared" si="14"/>
        <v>129150</v>
      </c>
      <c r="K92" s="182">
        <f t="shared" si="15"/>
        <v>24150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2.75">
      <c r="A93" s="32">
        <v>16</v>
      </c>
      <c r="B93" s="32"/>
      <c r="C93" s="1" t="s">
        <v>37</v>
      </c>
      <c r="D93" s="1"/>
      <c r="E93" s="10">
        <v>120</v>
      </c>
      <c r="F93" s="10">
        <v>147.6</v>
      </c>
      <c r="G93" s="14">
        <f t="shared" si="12"/>
        <v>27.599999999999994</v>
      </c>
      <c r="H93" s="15">
        <v>27</v>
      </c>
      <c r="I93" s="14">
        <f t="shared" si="13"/>
        <v>3240</v>
      </c>
      <c r="J93" s="16">
        <f t="shared" si="14"/>
        <v>3985.2</v>
      </c>
      <c r="K93" s="182">
        <f t="shared" si="15"/>
        <v>745.1999999999998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2.75">
      <c r="A94" s="2">
        <v>17</v>
      </c>
      <c r="B94" s="2"/>
      <c r="C94" s="1" t="s">
        <v>38</v>
      </c>
      <c r="D94" s="1"/>
      <c r="E94" s="10">
        <v>370</v>
      </c>
      <c r="F94" s="10">
        <v>455.1</v>
      </c>
      <c r="G94" s="14">
        <f t="shared" si="12"/>
        <v>85.10000000000002</v>
      </c>
      <c r="H94" s="15">
        <v>92</v>
      </c>
      <c r="I94" s="14">
        <f t="shared" si="13"/>
        <v>34040</v>
      </c>
      <c r="J94" s="16">
        <f t="shared" si="14"/>
        <v>41869.200000000004</v>
      </c>
      <c r="K94" s="182">
        <f t="shared" si="15"/>
        <v>7829.200000000004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2.75">
      <c r="A95" s="32">
        <v>18</v>
      </c>
      <c r="B95" s="32"/>
      <c r="C95" s="1" t="s">
        <v>39</v>
      </c>
      <c r="D95" s="1"/>
      <c r="E95" s="10">
        <v>900</v>
      </c>
      <c r="F95" s="10">
        <v>1107</v>
      </c>
      <c r="G95" s="14">
        <f t="shared" si="12"/>
        <v>207</v>
      </c>
      <c r="H95" s="15">
        <v>25</v>
      </c>
      <c r="I95" s="14">
        <f t="shared" si="13"/>
        <v>22500</v>
      </c>
      <c r="J95" s="16">
        <f t="shared" si="14"/>
        <v>27675</v>
      </c>
      <c r="K95" s="182">
        <f t="shared" si="15"/>
        <v>5175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2.75">
      <c r="A96" s="2">
        <v>19</v>
      </c>
      <c r="B96" s="2"/>
      <c r="C96" s="1" t="s">
        <v>40</v>
      </c>
      <c r="D96" s="1"/>
      <c r="E96" s="10">
        <v>210</v>
      </c>
      <c r="F96" s="10">
        <v>258.3</v>
      </c>
      <c r="G96" s="14">
        <f t="shared" si="12"/>
        <v>48.30000000000001</v>
      </c>
      <c r="H96" s="15">
        <v>56</v>
      </c>
      <c r="I96" s="14">
        <f t="shared" si="13"/>
        <v>11760</v>
      </c>
      <c r="J96" s="16">
        <f t="shared" si="14"/>
        <v>14464.800000000001</v>
      </c>
      <c r="K96" s="182">
        <f t="shared" si="15"/>
        <v>2704.800000000001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2.75">
      <c r="A97" s="32">
        <v>20</v>
      </c>
      <c r="B97" s="32"/>
      <c r="C97" s="1" t="s">
        <v>41</v>
      </c>
      <c r="D97" s="1"/>
      <c r="E97" s="10">
        <v>280</v>
      </c>
      <c r="F97" s="10">
        <v>344.4</v>
      </c>
      <c r="G97" s="14">
        <f t="shared" si="12"/>
        <v>64.39999999999998</v>
      </c>
      <c r="H97" s="15">
        <v>91</v>
      </c>
      <c r="I97" s="14">
        <f t="shared" si="13"/>
        <v>25480</v>
      </c>
      <c r="J97" s="16">
        <f t="shared" si="14"/>
        <v>31340.399999999998</v>
      </c>
      <c r="K97" s="182">
        <f t="shared" si="15"/>
        <v>5860.399999999998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2.75">
      <c r="A98" s="2">
        <v>21</v>
      </c>
      <c r="B98" s="2"/>
      <c r="C98" s="1" t="s">
        <v>42</v>
      </c>
      <c r="D98" s="1"/>
      <c r="E98" s="10">
        <v>2200</v>
      </c>
      <c r="F98" s="10">
        <v>2706</v>
      </c>
      <c r="G98" s="14">
        <f t="shared" si="12"/>
        <v>506</v>
      </c>
      <c r="H98" s="15">
        <v>3</v>
      </c>
      <c r="I98" s="14">
        <f t="shared" si="13"/>
        <v>6600</v>
      </c>
      <c r="J98" s="16">
        <f t="shared" si="14"/>
        <v>8118</v>
      </c>
      <c r="K98" s="182">
        <f t="shared" si="15"/>
        <v>1518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.75">
      <c r="A99" s="32">
        <v>22</v>
      </c>
      <c r="B99" s="2"/>
      <c r="C99" s="1" t="s">
        <v>43</v>
      </c>
      <c r="D99" s="1"/>
      <c r="E99" s="10">
        <v>800</v>
      </c>
      <c r="F99" s="10">
        <v>984</v>
      </c>
      <c r="G99" s="14">
        <f t="shared" si="12"/>
        <v>184</v>
      </c>
      <c r="H99" s="15">
        <v>1</v>
      </c>
      <c r="I99" s="14">
        <f t="shared" si="13"/>
        <v>800</v>
      </c>
      <c r="J99" s="16">
        <f t="shared" si="14"/>
        <v>984</v>
      </c>
      <c r="K99" s="182">
        <f t="shared" si="15"/>
        <v>184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2.75">
      <c r="A100" s="2">
        <v>23</v>
      </c>
      <c r="B100" s="32"/>
      <c r="C100" s="1" t="s">
        <v>44</v>
      </c>
      <c r="D100" s="1"/>
      <c r="E100" s="3">
        <v>620</v>
      </c>
      <c r="F100" s="10">
        <v>762.6</v>
      </c>
      <c r="G100" s="14">
        <f t="shared" si="12"/>
        <v>142.60000000000002</v>
      </c>
      <c r="H100" s="15">
        <v>25</v>
      </c>
      <c r="I100" s="14">
        <f t="shared" si="13"/>
        <v>15500</v>
      </c>
      <c r="J100" s="16">
        <f t="shared" si="14"/>
        <v>19065</v>
      </c>
      <c r="K100" s="182">
        <f t="shared" si="15"/>
        <v>3565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2.75">
      <c r="A101" s="32">
        <v>24</v>
      </c>
      <c r="B101" s="2"/>
      <c r="C101" s="1" t="s">
        <v>300</v>
      </c>
      <c r="D101" s="1"/>
      <c r="E101" s="10">
        <v>890</v>
      </c>
      <c r="F101" s="10">
        <v>1094.7</v>
      </c>
      <c r="G101" s="14">
        <f t="shared" si="12"/>
        <v>204.70000000000005</v>
      </c>
      <c r="H101" s="15">
        <v>189</v>
      </c>
      <c r="I101" s="14">
        <f t="shared" si="13"/>
        <v>168210</v>
      </c>
      <c r="J101" s="16">
        <f t="shared" si="14"/>
        <v>206898.30000000002</v>
      </c>
      <c r="K101" s="182">
        <f t="shared" si="15"/>
        <v>38688.30000000002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2.75">
      <c r="A102" s="2">
        <v>25</v>
      </c>
      <c r="B102" s="32"/>
      <c r="C102" s="34" t="s">
        <v>301</v>
      </c>
      <c r="D102" s="34"/>
      <c r="E102" s="16">
        <v>880</v>
      </c>
      <c r="F102" s="16">
        <v>1082.4</v>
      </c>
      <c r="G102" s="169">
        <f t="shared" si="12"/>
        <v>202.4000000000001</v>
      </c>
      <c r="H102" s="170">
        <v>16</v>
      </c>
      <c r="I102" s="14">
        <f t="shared" si="13"/>
        <v>14080</v>
      </c>
      <c r="J102" s="16">
        <f t="shared" si="14"/>
        <v>17318.4</v>
      </c>
      <c r="K102" s="182">
        <f t="shared" si="15"/>
        <v>3238.4000000000015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>
      <c r="A103" s="2">
        <v>26</v>
      </c>
      <c r="B103" s="2"/>
      <c r="C103" s="1" t="s">
        <v>45</v>
      </c>
      <c r="D103" s="1"/>
      <c r="E103" s="10">
        <v>170</v>
      </c>
      <c r="F103" s="10">
        <v>209.1</v>
      </c>
      <c r="G103" s="14">
        <f t="shared" si="12"/>
        <v>39.099999999999994</v>
      </c>
      <c r="H103" s="15">
        <v>186</v>
      </c>
      <c r="I103" s="14">
        <f t="shared" si="13"/>
        <v>31620</v>
      </c>
      <c r="J103" s="16">
        <f t="shared" si="14"/>
        <v>38892.6</v>
      </c>
      <c r="K103" s="182">
        <f t="shared" si="15"/>
        <v>7272.5999999999985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.75">
      <c r="A104" s="2">
        <v>27</v>
      </c>
      <c r="B104" s="32"/>
      <c r="C104" s="1" t="s">
        <v>302</v>
      </c>
      <c r="D104" s="1"/>
      <c r="E104" s="10">
        <v>450</v>
      </c>
      <c r="F104" s="10">
        <v>553.5</v>
      </c>
      <c r="G104" s="14">
        <f t="shared" si="12"/>
        <v>103.5</v>
      </c>
      <c r="H104" s="15">
        <v>38</v>
      </c>
      <c r="I104" s="14">
        <f t="shared" si="13"/>
        <v>17100</v>
      </c>
      <c r="J104" s="16">
        <f t="shared" si="14"/>
        <v>21033</v>
      </c>
      <c r="K104" s="182">
        <f t="shared" si="15"/>
        <v>3933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>
      <c r="A105" s="2">
        <v>28</v>
      </c>
      <c r="B105" s="2"/>
      <c r="C105" s="1" t="s">
        <v>46</v>
      </c>
      <c r="D105" s="1"/>
      <c r="E105" s="10">
        <v>740</v>
      </c>
      <c r="F105" s="10">
        <v>910.2</v>
      </c>
      <c r="G105" s="14">
        <f>F105-E105</f>
        <v>170.20000000000005</v>
      </c>
      <c r="H105" s="15">
        <v>54</v>
      </c>
      <c r="I105" s="14">
        <f t="shared" si="13"/>
        <v>39960</v>
      </c>
      <c r="J105" s="16">
        <f t="shared" si="14"/>
        <v>49150.8</v>
      </c>
      <c r="K105" s="182">
        <f t="shared" si="15"/>
        <v>9190.800000000003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>
      <c r="A106" s="2">
        <v>29</v>
      </c>
      <c r="B106" s="32"/>
      <c r="C106" s="1" t="s">
        <v>47</v>
      </c>
      <c r="D106" s="1"/>
      <c r="E106" s="10">
        <v>1800</v>
      </c>
      <c r="F106" s="10">
        <v>2214</v>
      </c>
      <c r="G106" s="14">
        <f t="shared" si="12"/>
        <v>414</v>
      </c>
      <c r="H106" s="15">
        <v>30</v>
      </c>
      <c r="I106" s="14">
        <f t="shared" si="13"/>
        <v>54000</v>
      </c>
      <c r="J106" s="16">
        <f t="shared" si="14"/>
        <v>66420</v>
      </c>
      <c r="K106" s="182">
        <f t="shared" si="15"/>
        <v>12420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>
      <c r="A107" s="2">
        <v>30</v>
      </c>
      <c r="B107" s="2"/>
      <c r="C107" s="1" t="s">
        <v>48</v>
      </c>
      <c r="D107" s="1"/>
      <c r="E107" s="10">
        <v>1500</v>
      </c>
      <c r="F107" s="10">
        <v>1845</v>
      </c>
      <c r="G107" s="14">
        <f t="shared" si="12"/>
        <v>345</v>
      </c>
      <c r="H107" s="15">
        <v>13</v>
      </c>
      <c r="I107" s="14">
        <f t="shared" si="13"/>
        <v>19500</v>
      </c>
      <c r="J107" s="16">
        <f t="shared" si="14"/>
        <v>23985</v>
      </c>
      <c r="K107" s="182">
        <f t="shared" si="15"/>
        <v>4485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>
      <c r="A108" s="2">
        <v>31</v>
      </c>
      <c r="B108" s="32"/>
      <c r="C108" s="1" t="s">
        <v>49</v>
      </c>
      <c r="D108" s="1"/>
      <c r="E108" s="10">
        <v>1200</v>
      </c>
      <c r="F108" s="10">
        <v>1476</v>
      </c>
      <c r="G108" s="14">
        <f t="shared" si="12"/>
        <v>276</v>
      </c>
      <c r="H108" s="15">
        <v>30</v>
      </c>
      <c r="I108" s="14">
        <f t="shared" si="13"/>
        <v>36000</v>
      </c>
      <c r="J108" s="16">
        <f t="shared" si="14"/>
        <v>44280</v>
      </c>
      <c r="K108" s="182">
        <f t="shared" si="15"/>
        <v>8280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>
      <c r="A109" s="2">
        <v>32</v>
      </c>
      <c r="B109" s="2"/>
      <c r="C109" s="1" t="s">
        <v>50</v>
      </c>
      <c r="D109" s="1"/>
      <c r="E109" s="10">
        <v>4800</v>
      </c>
      <c r="F109" s="10">
        <v>5904</v>
      </c>
      <c r="G109" s="14">
        <f t="shared" si="12"/>
        <v>1104</v>
      </c>
      <c r="H109" s="15">
        <v>4</v>
      </c>
      <c r="I109" s="14">
        <f t="shared" si="13"/>
        <v>19200</v>
      </c>
      <c r="J109" s="16">
        <f t="shared" si="14"/>
        <v>23616</v>
      </c>
      <c r="K109" s="182">
        <f t="shared" si="15"/>
        <v>4416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>
      <c r="A110" s="2">
        <v>33</v>
      </c>
      <c r="B110" s="32"/>
      <c r="C110" s="1" t="s">
        <v>303</v>
      </c>
      <c r="D110" s="1"/>
      <c r="E110" s="10">
        <v>2130</v>
      </c>
      <c r="F110" s="10">
        <v>2619.9</v>
      </c>
      <c r="G110" s="14">
        <f t="shared" si="12"/>
        <v>489.9000000000001</v>
      </c>
      <c r="H110" s="15">
        <v>14</v>
      </c>
      <c r="I110" s="14">
        <f t="shared" si="13"/>
        <v>29820</v>
      </c>
      <c r="J110" s="16">
        <f t="shared" si="14"/>
        <v>36678.6</v>
      </c>
      <c r="K110" s="182">
        <f t="shared" si="15"/>
        <v>6858.5999999999985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>
      <c r="A111" s="2">
        <v>34</v>
      </c>
      <c r="B111" s="2"/>
      <c r="C111" s="1" t="s">
        <v>51</v>
      </c>
      <c r="D111" s="1"/>
      <c r="E111" s="10">
        <v>9600</v>
      </c>
      <c r="F111" s="10">
        <v>11808</v>
      </c>
      <c r="G111" s="14">
        <f t="shared" si="12"/>
        <v>2208</v>
      </c>
      <c r="H111" s="15">
        <v>38</v>
      </c>
      <c r="I111" s="14">
        <f t="shared" si="13"/>
        <v>364800</v>
      </c>
      <c r="J111" s="16">
        <f t="shared" si="14"/>
        <v>448704</v>
      </c>
      <c r="K111" s="182">
        <f t="shared" si="15"/>
        <v>83904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2.75">
      <c r="A112" s="2">
        <v>35</v>
      </c>
      <c r="B112" s="32"/>
      <c r="C112" s="1" t="s">
        <v>52</v>
      </c>
      <c r="D112" s="1"/>
      <c r="E112" s="10">
        <v>11900</v>
      </c>
      <c r="F112" s="10">
        <v>14637</v>
      </c>
      <c r="G112" s="14">
        <f t="shared" si="12"/>
        <v>2737</v>
      </c>
      <c r="H112" s="15">
        <v>31</v>
      </c>
      <c r="I112" s="14">
        <f t="shared" si="13"/>
        <v>368900</v>
      </c>
      <c r="J112" s="16">
        <f t="shared" si="14"/>
        <v>453747</v>
      </c>
      <c r="K112" s="182">
        <f t="shared" si="15"/>
        <v>84847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>
      <c r="A113" s="2">
        <v>36</v>
      </c>
      <c r="B113" s="2"/>
      <c r="C113" s="1" t="s">
        <v>53</v>
      </c>
      <c r="D113" s="1"/>
      <c r="E113" s="10">
        <v>1900</v>
      </c>
      <c r="F113" s="10">
        <v>2337</v>
      </c>
      <c r="G113" s="14">
        <f t="shared" si="12"/>
        <v>437</v>
      </c>
      <c r="H113" s="15">
        <v>36</v>
      </c>
      <c r="I113" s="14">
        <f aca="true" t="shared" si="16" ref="I113:I159">E113*H113</f>
        <v>68400</v>
      </c>
      <c r="J113" s="16">
        <f aca="true" t="shared" si="17" ref="J113:J159">H113*F113</f>
        <v>84132</v>
      </c>
      <c r="K113" s="182">
        <f t="shared" si="15"/>
        <v>15732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2.75">
      <c r="A114" s="2">
        <v>37</v>
      </c>
      <c r="B114" s="32"/>
      <c r="C114" s="1" t="s">
        <v>54</v>
      </c>
      <c r="D114" s="1"/>
      <c r="E114" s="10">
        <v>4100</v>
      </c>
      <c r="F114" s="10">
        <v>5043</v>
      </c>
      <c r="G114" s="14">
        <f t="shared" si="12"/>
        <v>943</v>
      </c>
      <c r="H114" s="15">
        <v>4</v>
      </c>
      <c r="I114" s="14">
        <f t="shared" si="16"/>
        <v>16400</v>
      </c>
      <c r="J114" s="16">
        <f t="shared" si="17"/>
        <v>20172</v>
      </c>
      <c r="K114" s="182">
        <f t="shared" si="15"/>
        <v>3772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2.75">
      <c r="A115" s="2">
        <v>38</v>
      </c>
      <c r="B115" s="2"/>
      <c r="C115" s="1" t="s">
        <v>55</v>
      </c>
      <c r="D115" s="1"/>
      <c r="E115" s="10">
        <v>27800</v>
      </c>
      <c r="F115" s="10">
        <v>34194</v>
      </c>
      <c r="G115" s="14">
        <f t="shared" si="12"/>
        <v>6394</v>
      </c>
      <c r="H115" s="15">
        <v>12</v>
      </c>
      <c r="I115" s="14">
        <f t="shared" si="16"/>
        <v>333600</v>
      </c>
      <c r="J115" s="16">
        <f t="shared" si="17"/>
        <v>410328</v>
      </c>
      <c r="K115" s="182">
        <f t="shared" si="15"/>
        <v>76728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2.75">
      <c r="A116" s="2">
        <v>39</v>
      </c>
      <c r="B116" s="32"/>
      <c r="C116" s="1" t="s">
        <v>323</v>
      </c>
      <c r="D116" s="1"/>
      <c r="E116" s="10">
        <v>14650</v>
      </c>
      <c r="F116" s="10">
        <v>18019.5</v>
      </c>
      <c r="G116" s="14">
        <f t="shared" si="12"/>
        <v>3369.5</v>
      </c>
      <c r="H116" s="15">
        <v>6</v>
      </c>
      <c r="I116" s="14">
        <f t="shared" si="16"/>
        <v>87900</v>
      </c>
      <c r="J116" s="16">
        <f t="shared" si="17"/>
        <v>108117</v>
      </c>
      <c r="K116" s="182">
        <f t="shared" si="15"/>
        <v>20217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2.75">
      <c r="A117" s="2">
        <v>40</v>
      </c>
      <c r="B117" s="2"/>
      <c r="C117" s="1" t="s">
        <v>56</v>
      </c>
      <c r="D117" s="1"/>
      <c r="E117" s="10">
        <v>6800</v>
      </c>
      <c r="F117" s="10">
        <v>8364</v>
      </c>
      <c r="G117" s="14">
        <f t="shared" si="12"/>
        <v>1564</v>
      </c>
      <c r="H117" s="15">
        <v>2</v>
      </c>
      <c r="I117" s="14">
        <f t="shared" si="16"/>
        <v>13600</v>
      </c>
      <c r="J117" s="16">
        <f t="shared" si="17"/>
        <v>16728</v>
      </c>
      <c r="K117" s="182">
        <f t="shared" si="15"/>
        <v>3128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2.75">
      <c r="A118" s="2">
        <v>41</v>
      </c>
      <c r="B118" s="32"/>
      <c r="C118" s="1" t="s">
        <v>57</v>
      </c>
      <c r="D118" s="1"/>
      <c r="E118" s="10">
        <v>5100</v>
      </c>
      <c r="F118" s="10">
        <v>6273</v>
      </c>
      <c r="G118" s="14">
        <f t="shared" si="12"/>
        <v>1173</v>
      </c>
      <c r="H118" s="15">
        <v>3</v>
      </c>
      <c r="I118" s="14">
        <f t="shared" si="16"/>
        <v>15300</v>
      </c>
      <c r="J118" s="16">
        <f t="shared" si="17"/>
        <v>18819</v>
      </c>
      <c r="K118" s="182">
        <f t="shared" si="15"/>
        <v>3519</v>
      </c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2.75">
      <c r="A119" s="2">
        <v>42</v>
      </c>
      <c r="B119" s="2"/>
      <c r="C119" s="1" t="s">
        <v>58</v>
      </c>
      <c r="D119" s="1"/>
      <c r="E119" s="10">
        <v>18200</v>
      </c>
      <c r="F119" s="10">
        <v>22386</v>
      </c>
      <c r="G119" s="14">
        <f t="shared" si="12"/>
        <v>4186</v>
      </c>
      <c r="H119" s="15">
        <v>2</v>
      </c>
      <c r="I119" s="14">
        <f t="shared" si="16"/>
        <v>36400</v>
      </c>
      <c r="J119" s="16">
        <f t="shared" si="17"/>
        <v>44772</v>
      </c>
      <c r="K119" s="182">
        <f t="shared" si="15"/>
        <v>8372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2.75">
      <c r="A120" s="2">
        <v>43</v>
      </c>
      <c r="B120" s="2"/>
      <c r="C120" s="1" t="s">
        <v>59</v>
      </c>
      <c r="D120" s="1"/>
      <c r="E120" s="10">
        <v>750</v>
      </c>
      <c r="F120" s="10">
        <v>922.5</v>
      </c>
      <c r="G120" s="14">
        <f t="shared" si="12"/>
        <v>172.5</v>
      </c>
      <c r="H120" s="15">
        <v>44</v>
      </c>
      <c r="I120" s="14">
        <f t="shared" si="16"/>
        <v>33000</v>
      </c>
      <c r="J120" s="16">
        <f t="shared" si="17"/>
        <v>40590</v>
      </c>
      <c r="K120" s="182">
        <f t="shared" si="15"/>
        <v>7590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.75">
      <c r="A121" s="2">
        <v>44</v>
      </c>
      <c r="B121" s="2"/>
      <c r="C121" s="1" t="s">
        <v>60</v>
      </c>
      <c r="D121" s="1"/>
      <c r="E121" s="10">
        <v>8800</v>
      </c>
      <c r="F121" s="10">
        <v>9504</v>
      </c>
      <c r="G121" s="14">
        <f t="shared" si="12"/>
        <v>704</v>
      </c>
      <c r="H121" s="15">
        <v>2</v>
      </c>
      <c r="I121" s="14">
        <f t="shared" si="16"/>
        <v>17600</v>
      </c>
      <c r="J121" s="16">
        <f t="shared" si="17"/>
        <v>19008</v>
      </c>
      <c r="K121" s="182">
        <f t="shared" si="15"/>
        <v>1408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.75">
      <c r="A122" s="2">
        <v>45</v>
      </c>
      <c r="B122" s="2"/>
      <c r="C122" s="1" t="s">
        <v>61</v>
      </c>
      <c r="D122" s="1"/>
      <c r="E122" s="10">
        <v>610</v>
      </c>
      <c r="F122" s="10">
        <v>750.3</v>
      </c>
      <c r="G122" s="14">
        <f t="shared" si="12"/>
        <v>140.29999999999995</v>
      </c>
      <c r="H122" s="15">
        <v>15</v>
      </c>
      <c r="I122" s="14">
        <f t="shared" si="16"/>
        <v>9150</v>
      </c>
      <c r="J122" s="16">
        <f t="shared" si="17"/>
        <v>11254.5</v>
      </c>
      <c r="K122" s="182">
        <f t="shared" si="15"/>
        <v>2104.5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>
      <c r="A123" s="2">
        <v>46</v>
      </c>
      <c r="B123" s="32"/>
      <c r="C123" s="1" t="s">
        <v>62</v>
      </c>
      <c r="D123" s="1"/>
      <c r="E123" s="10">
        <v>3600</v>
      </c>
      <c r="F123" s="10">
        <v>4428</v>
      </c>
      <c r="G123" s="14">
        <f t="shared" si="12"/>
        <v>828</v>
      </c>
      <c r="H123" s="15">
        <v>5</v>
      </c>
      <c r="I123" s="14">
        <f t="shared" si="16"/>
        <v>18000</v>
      </c>
      <c r="J123" s="16">
        <f t="shared" si="17"/>
        <v>22140</v>
      </c>
      <c r="K123" s="182">
        <f t="shared" si="15"/>
        <v>4140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12.75">
      <c r="A124" s="2">
        <v>47</v>
      </c>
      <c r="B124" s="2"/>
      <c r="C124" s="1" t="s">
        <v>322</v>
      </c>
      <c r="D124" s="1"/>
      <c r="E124" s="10">
        <v>4200</v>
      </c>
      <c r="F124" s="10">
        <v>5166</v>
      </c>
      <c r="G124" s="14">
        <f t="shared" si="12"/>
        <v>966</v>
      </c>
      <c r="H124" s="15">
        <v>8</v>
      </c>
      <c r="I124" s="14">
        <f t="shared" si="16"/>
        <v>33600</v>
      </c>
      <c r="J124" s="16">
        <f t="shared" si="17"/>
        <v>41328</v>
      </c>
      <c r="K124" s="182">
        <f t="shared" si="15"/>
        <v>7728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2.75">
      <c r="A125" s="2">
        <v>48</v>
      </c>
      <c r="B125" s="32"/>
      <c r="C125" s="1" t="s">
        <v>64</v>
      </c>
      <c r="D125" s="1"/>
      <c r="E125" s="10">
        <v>570</v>
      </c>
      <c r="F125" s="10">
        <v>701.1</v>
      </c>
      <c r="G125" s="14">
        <f aca="true" t="shared" si="18" ref="G125:G174">F125-E125</f>
        <v>131.10000000000002</v>
      </c>
      <c r="H125" s="15">
        <v>11</v>
      </c>
      <c r="I125" s="14">
        <f t="shared" si="16"/>
        <v>6270</v>
      </c>
      <c r="J125" s="16">
        <f t="shared" si="17"/>
        <v>7712.1</v>
      </c>
      <c r="K125" s="182">
        <f aca="true" t="shared" si="19" ref="K125:K174">J125-I125</f>
        <v>1442.1000000000004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2.75">
      <c r="A126" s="2">
        <v>49</v>
      </c>
      <c r="B126" s="32"/>
      <c r="C126" s="1" t="s">
        <v>304</v>
      </c>
      <c r="D126" s="1"/>
      <c r="E126" s="10">
        <v>2300</v>
      </c>
      <c r="F126" s="10">
        <v>2829</v>
      </c>
      <c r="G126" s="14">
        <f t="shared" si="18"/>
        <v>529</v>
      </c>
      <c r="H126" s="15">
        <v>1</v>
      </c>
      <c r="I126" s="14">
        <f t="shared" si="16"/>
        <v>2300</v>
      </c>
      <c r="J126" s="16">
        <f t="shared" si="17"/>
        <v>2829</v>
      </c>
      <c r="K126" s="182">
        <f t="shared" si="19"/>
        <v>529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2.75">
      <c r="A127" s="2">
        <v>50</v>
      </c>
      <c r="B127" s="2"/>
      <c r="C127" s="1" t="s">
        <v>66</v>
      </c>
      <c r="D127" s="1"/>
      <c r="E127" s="10">
        <v>550</v>
      </c>
      <c r="F127" s="10">
        <v>676.5</v>
      </c>
      <c r="G127" s="14">
        <f t="shared" si="18"/>
        <v>126.5</v>
      </c>
      <c r="H127" s="15">
        <v>64</v>
      </c>
      <c r="I127" s="14">
        <f t="shared" si="16"/>
        <v>35200</v>
      </c>
      <c r="J127" s="16">
        <f t="shared" si="17"/>
        <v>43296</v>
      </c>
      <c r="K127" s="182">
        <f t="shared" si="19"/>
        <v>8096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2.75">
      <c r="A128" s="2">
        <v>51</v>
      </c>
      <c r="B128" s="32"/>
      <c r="C128" s="1" t="s">
        <v>67</v>
      </c>
      <c r="D128" s="1"/>
      <c r="E128" s="10">
        <v>430</v>
      </c>
      <c r="F128" s="10">
        <v>528.9</v>
      </c>
      <c r="G128" s="14">
        <f t="shared" si="18"/>
        <v>98.89999999999998</v>
      </c>
      <c r="H128" s="15">
        <v>25</v>
      </c>
      <c r="I128" s="14">
        <f t="shared" si="16"/>
        <v>10750</v>
      </c>
      <c r="J128" s="16">
        <f t="shared" si="17"/>
        <v>13222.5</v>
      </c>
      <c r="K128" s="182">
        <f t="shared" si="19"/>
        <v>2472.5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2.75">
      <c r="A129" s="2">
        <v>52</v>
      </c>
      <c r="B129" s="2"/>
      <c r="C129" s="1" t="s">
        <v>68</v>
      </c>
      <c r="D129" s="1"/>
      <c r="E129" s="10">
        <v>17415</v>
      </c>
      <c r="F129" s="10">
        <v>18808.2</v>
      </c>
      <c r="G129" s="14">
        <f t="shared" si="18"/>
        <v>1393.2000000000007</v>
      </c>
      <c r="H129" s="15">
        <v>1</v>
      </c>
      <c r="I129" s="14">
        <f t="shared" si="16"/>
        <v>17415</v>
      </c>
      <c r="J129" s="16">
        <f t="shared" si="17"/>
        <v>18808.2</v>
      </c>
      <c r="K129" s="182">
        <f t="shared" si="19"/>
        <v>1393.2000000000007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>
      <c r="A130" s="2">
        <v>53</v>
      </c>
      <c r="B130" s="32"/>
      <c r="C130" s="1" t="s">
        <v>69</v>
      </c>
      <c r="D130" s="1"/>
      <c r="E130" s="10">
        <v>4800</v>
      </c>
      <c r="F130" s="10">
        <v>5184</v>
      </c>
      <c r="G130" s="14">
        <f t="shared" si="18"/>
        <v>384</v>
      </c>
      <c r="H130" s="15">
        <v>6</v>
      </c>
      <c r="I130" s="14">
        <f t="shared" si="16"/>
        <v>28800</v>
      </c>
      <c r="J130" s="16">
        <f t="shared" si="17"/>
        <v>31104</v>
      </c>
      <c r="K130" s="182">
        <f t="shared" si="19"/>
        <v>2304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>
      <c r="A131" s="2">
        <v>54</v>
      </c>
      <c r="B131" s="2"/>
      <c r="C131" s="1" t="s">
        <v>70</v>
      </c>
      <c r="D131" s="1"/>
      <c r="E131" s="10">
        <v>350</v>
      </c>
      <c r="F131" s="10">
        <v>378</v>
      </c>
      <c r="G131" s="14">
        <f t="shared" si="18"/>
        <v>28</v>
      </c>
      <c r="H131" s="15">
        <v>14</v>
      </c>
      <c r="I131" s="14">
        <f t="shared" si="16"/>
        <v>4900</v>
      </c>
      <c r="J131" s="16">
        <f t="shared" si="17"/>
        <v>5292</v>
      </c>
      <c r="K131" s="182">
        <f t="shared" si="19"/>
        <v>392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>
      <c r="A132" s="2">
        <v>55</v>
      </c>
      <c r="B132" s="32"/>
      <c r="C132" s="1" t="s">
        <v>71</v>
      </c>
      <c r="D132" s="1"/>
      <c r="E132" s="10">
        <v>8500</v>
      </c>
      <c r="F132" s="10">
        <v>9180</v>
      </c>
      <c r="G132" s="14">
        <f t="shared" si="18"/>
        <v>680</v>
      </c>
      <c r="H132" s="15">
        <v>20</v>
      </c>
      <c r="I132" s="14">
        <f t="shared" si="16"/>
        <v>170000</v>
      </c>
      <c r="J132" s="16">
        <f t="shared" si="17"/>
        <v>183600</v>
      </c>
      <c r="K132" s="182">
        <f t="shared" si="19"/>
        <v>13600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>
      <c r="A133" s="2">
        <v>56</v>
      </c>
      <c r="B133" s="2"/>
      <c r="C133" s="1" t="s">
        <v>72</v>
      </c>
      <c r="D133" s="1"/>
      <c r="E133" s="10">
        <v>2230</v>
      </c>
      <c r="F133" s="10">
        <v>2408.4</v>
      </c>
      <c r="G133" s="14">
        <f t="shared" si="18"/>
        <v>178.4000000000001</v>
      </c>
      <c r="H133" s="15">
        <v>5</v>
      </c>
      <c r="I133" s="14">
        <f t="shared" si="16"/>
        <v>11150</v>
      </c>
      <c r="J133" s="16">
        <f t="shared" si="17"/>
        <v>12042</v>
      </c>
      <c r="K133" s="182">
        <f t="shared" si="19"/>
        <v>892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.75">
      <c r="A134" s="2">
        <v>57</v>
      </c>
      <c r="B134" s="32"/>
      <c r="C134" s="1" t="s">
        <v>73</v>
      </c>
      <c r="D134" s="1"/>
      <c r="E134" s="10">
        <v>450</v>
      </c>
      <c r="F134" s="10">
        <v>486</v>
      </c>
      <c r="G134" s="14">
        <f t="shared" si="18"/>
        <v>36</v>
      </c>
      <c r="H134" s="15">
        <v>6</v>
      </c>
      <c r="I134" s="14">
        <f t="shared" si="16"/>
        <v>2700</v>
      </c>
      <c r="J134" s="16">
        <f t="shared" si="17"/>
        <v>2916</v>
      </c>
      <c r="K134" s="182">
        <f t="shared" si="19"/>
        <v>216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2.75">
      <c r="A135" s="2">
        <v>58</v>
      </c>
      <c r="B135" s="2"/>
      <c r="C135" s="1" t="s">
        <v>74</v>
      </c>
      <c r="D135" s="1"/>
      <c r="E135" s="10">
        <v>10750</v>
      </c>
      <c r="F135" s="10">
        <v>11610</v>
      </c>
      <c r="G135" s="14">
        <f t="shared" si="18"/>
        <v>860</v>
      </c>
      <c r="H135" s="15">
        <v>3</v>
      </c>
      <c r="I135" s="14">
        <f t="shared" si="16"/>
        <v>32250</v>
      </c>
      <c r="J135" s="16">
        <f t="shared" si="17"/>
        <v>34830</v>
      </c>
      <c r="K135" s="182">
        <f t="shared" si="19"/>
        <v>2580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2.75">
      <c r="A136" s="2">
        <v>59</v>
      </c>
      <c r="B136" s="32"/>
      <c r="C136" s="1" t="s">
        <v>75</v>
      </c>
      <c r="D136" s="1"/>
      <c r="E136" s="10">
        <v>11180</v>
      </c>
      <c r="F136" s="10">
        <v>12074.4</v>
      </c>
      <c r="G136" s="14">
        <f t="shared" si="18"/>
        <v>894.3999999999996</v>
      </c>
      <c r="H136" s="15">
        <v>6</v>
      </c>
      <c r="I136" s="14">
        <f t="shared" si="16"/>
        <v>67080</v>
      </c>
      <c r="J136" s="16">
        <f t="shared" si="17"/>
        <v>72446.4</v>
      </c>
      <c r="K136" s="182">
        <f t="shared" si="19"/>
        <v>5366.399999999994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2.75">
      <c r="A137" s="2">
        <v>60</v>
      </c>
      <c r="B137" s="2"/>
      <c r="C137" s="1" t="s">
        <v>76</v>
      </c>
      <c r="D137" s="1"/>
      <c r="E137" s="10">
        <v>220</v>
      </c>
      <c r="F137" s="10">
        <v>237.6</v>
      </c>
      <c r="G137" s="14">
        <f t="shared" si="18"/>
        <v>17.599999999999994</v>
      </c>
      <c r="H137" s="15">
        <v>44</v>
      </c>
      <c r="I137" s="14">
        <f t="shared" si="16"/>
        <v>9680</v>
      </c>
      <c r="J137" s="16">
        <f t="shared" si="17"/>
        <v>10454.4</v>
      </c>
      <c r="K137" s="182">
        <f t="shared" si="19"/>
        <v>774.3999999999996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2.75">
      <c r="A138" s="2">
        <v>61</v>
      </c>
      <c r="B138" s="2"/>
      <c r="C138" s="1" t="s">
        <v>77</v>
      </c>
      <c r="D138" s="1"/>
      <c r="E138" s="10">
        <v>480</v>
      </c>
      <c r="F138" s="10">
        <v>518.4</v>
      </c>
      <c r="G138" s="14">
        <f t="shared" si="18"/>
        <v>38.39999999999998</v>
      </c>
      <c r="H138" s="15">
        <v>8</v>
      </c>
      <c r="I138" s="14">
        <f t="shared" si="16"/>
        <v>3840</v>
      </c>
      <c r="J138" s="16">
        <f t="shared" si="17"/>
        <v>4147.2</v>
      </c>
      <c r="K138" s="182">
        <f t="shared" si="19"/>
        <v>307.1999999999998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.75">
      <c r="A139" s="2">
        <v>62</v>
      </c>
      <c r="B139" s="32"/>
      <c r="C139" s="1" t="s">
        <v>78</v>
      </c>
      <c r="D139" s="1"/>
      <c r="E139" s="10">
        <v>5500</v>
      </c>
      <c r="F139" s="10">
        <v>5940</v>
      </c>
      <c r="G139" s="14">
        <f t="shared" si="18"/>
        <v>440</v>
      </c>
      <c r="H139" s="15">
        <v>4</v>
      </c>
      <c r="I139" s="14">
        <f t="shared" si="16"/>
        <v>22000</v>
      </c>
      <c r="J139" s="16">
        <f t="shared" si="17"/>
        <v>23760</v>
      </c>
      <c r="K139" s="182">
        <f t="shared" si="19"/>
        <v>1760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.75">
      <c r="A140" s="2">
        <v>63</v>
      </c>
      <c r="B140" s="2"/>
      <c r="C140" s="1" t="s">
        <v>79</v>
      </c>
      <c r="D140" s="1"/>
      <c r="E140" s="10">
        <v>4500</v>
      </c>
      <c r="F140" s="10">
        <v>5535</v>
      </c>
      <c r="G140" s="14">
        <f t="shared" si="18"/>
        <v>1035</v>
      </c>
      <c r="H140" s="15">
        <v>1</v>
      </c>
      <c r="I140" s="14">
        <f t="shared" si="16"/>
        <v>4500</v>
      </c>
      <c r="J140" s="16">
        <f t="shared" si="17"/>
        <v>5535</v>
      </c>
      <c r="K140" s="182">
        <f t="shared" si="19"/>
        <v>1035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2.75">
      <c r="A141" s="2">
        <v>64</v>
      </c>
      <c r="B141" s="2"/>
      <c r="C141" s="1" t="s">
        <v>80</v>
      </c>
      <c r="D141" s="1"/>
      <c r="E141" s="10">
        <v>19000</v>
      </c>
      <c r="F141" s="10">
        <v>23370</v>
      </c>
      <c r="G141" s="14">
        <f t="shared" si="18"/>
        <v>4370</v>
      </c>
      <c r="H141" s="15">
        <v>6</v>
      </c>
      <c r="I141" s="14">
        <f t="shared" si="16"/>
        <v>114000</v>
      </c>
      <c r="J141" s="16">
        <f t="shared" si="17"/>
        <v>140220</v>
      </c>
      <c r="K141" s="182">
        <f t="shared" si="19"/>
        <v>26220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2.75">
      <c r="A142" s="2">
        <v>65</v>
      </c>
      <c r="B142" s="32"/>
      <c r="C142" s="1" t="s">
        <v>81</v>
      </c>
      <c r="D142" s="1"/>
      <c r="E142" s="10">
        <v>23000</v>
      </c>
      <c r="F142" s="10">
        <v>28290</v>
      </c>
      <c r="G142" s="14">
        <f t="shared" si="18"/>
        <v>5290</v>
      </c>
      <c r="H142" s="15">
        <v>1</v>
      </c>
      <c r="I142" s="14">
        <f t="shared" si="16"/>
        <v>23000</v>
      </c>
      <c r="J142" s="16">
        <f t="shared" si="17"/>
        <v>28290</v>
      </c>
      <c r="K142" s="182">
        <f t="shared" si="19"/>
        <v>5290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2.75">
      <c r="A143" s="2">
        <v>66</v>
      </c>
      <c r="B143" s="2"/>
      <c r="C143" s="1" t="s">
        <v>114</v>
      </c>
      <c r="D143" s="1"/>
      <c r="E143" s="10">
        <v>45000</v>
      </c>
      <c r="F143" s="10">
        <f>E143*1.08</f>
        <v>48600</v>
      </c>
      <c r="G143" s="14">
        <f t="shared" si="18"/>
        <v>3600</v>
      </c>
      <c r="H143" s="15">
        <v>7</v>
      </c>
      <c r="I143" s="14">
        <f t="shared" si="16"/>
        <v>315000</v>
      </c>
      <c r="J143" s="16">
        <f t="shared" si="17"/>
        <v>340200</v>
      </c>
      <c r="K143" s="182">
        <f t="shared" si="19"/>
        <v>25200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2.75">
      <c r="A144" s="2">
        <v>67</v>
      </c>
      <c r="B144" s="32"/>
      <c r="C144" s="1" t="s">
        <v>82</v>
      </c>
      <c r="D144" s="1"/>
      <c r="E144" s="10">
        <v>6000</v>
      </c>
      <c r="F144" s="10">
        <f>E144*1.08</f>
        <v>6480</v>
      </c>
      <c r="G144" s="14">
        <f t="shared" si="18"/>
        <v>480</v>
      </c>
      <c r="H144" s="15">
        <v>17</v>
      </c>
      <c r="I144" s="14">
        <f t="shared" si="16"/>
        <v>102000</v>
      </c>
      <c r="J144" s="16">
        <f t="shared" si="17"/>
        <v>110160</v>
      </c>
      <c r="K144" s="182">
        <f t="shared" si="19"/>
        <v>8160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2.75">
      <c r="A145" s="2">
        <v>68</v>
      </c>
      <c r="B145" s="2"/>
      <c r="C145" s="1" t="s">
        <v>83</v>
      </c>
      <c r="D145" s="1"/>
      <c r="E145" s="10">
        <v>6000</v>
      </c>
      <c r="F145" s="10">
        <f>E145*1.08</f>
        <v>6480</v>
      </c>
      <c r="G145" s="14">
        <f>F145-E145</f>
        <v>480</v>
      </c>
      <c r="H145" s="15">
        <v>41</v>
      </c>
      <c r="I145" s="14">
        <f t="shared" si="16"/>
        <v>246000</v>
      </c>
      <c r="J145" s="16">
        <f t="shared" si="17"/>
        <v>265680</v>
      </c>
      <c r="K145" s="182">
        <f t="shared" si="19"/>
        <v>19680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2.75">
      <c r="A146" s="2">
        <v>69</v>
      </c>
      <c r="B146" s="32"/>
      <c r="C146" s="1" t="s">
        <v>84</v>
      </c>
      <c r="D146" s="1"/>
      <c r="E146" s="10">
        <v>6000</v>
      </c>
      <c r="F146" s="10">
        <f>E146*1.08</f>
        <v>6480</v>
      </c>
      <c r="G146" s="14">
        <f>F146-E146</f>
        <v>480</v>
      </c>
      <c r="H146" s="15">
        <v>12</v>
      </c>
      <c r="I146" s="14">
        <f t="shared" si="16"/>
        <v>72000</v>
      </c>
      <c r="J146" s="16">
        <f t="shared" si="17"/>
        <v>77760</v>
      </c>
      <c r="K146" s="182">
        <f t="shared" si="19"/>
        <v>5760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2.75">
      <c r="A147" s="2">
        <v>70</v>
      </c>
      <c r="B147" s="2"/>
      <c r="C147" s="1" t="s">
        <v>85</v>
      </c>
      <c r="D147" s="1"/>
      <c r="E147" s="10">
        <v>720</v>
      </c>
      <c r="F147" s="10">
        <v>885.6</v>
      </c>
      <c r="G147" s="14">
        <f t="shared" si="18"/>
        <v>165.60000000000002</v>
      </c>
      <c r="H147" s="15">
        <v>2</v>
      </c>
      <c r="I147" s="14">
        <f t="shared" si="16"/>
        <v>1440</v>
      </c>
      <c r="J147" s="16">
        <f t="shared" si="17"/>
        <v>1771.2</v>
      </c>
      <c r="K147" s="182">
        <f t="shared" si="19"/>
        <v>331.20000000000005</v>
      </c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2.75">
      <c r="A148" s="2">
        <v>71</v>
      </c>
      <c r="B148" s="32"/>
      <c r="C148" s="1" t="s">
        <v>86</v>
      </c>
      <c r="D148" s="1"/>
      <c r="E148" s="10">
        <v>805</v>
      </c>
      <c r="F148" s="10">
        <v>990.15</v>
      </c>
      <c r="G148" s="14">
        <f t="shared" si="18"/>
        <v>185.14999999999998</v>
      </c>
      <c r="H148" s="15">
        <v>2</v>
      </c>
      <c r="I148" s="14">
        <f t="shared" si="16"/>
        <v>1610</v>
      </c>
      <c r="J148" s="16">
        <f t="shared" si="17"/>
        <v>1980.3</v>
      </c>
      <c r="K148" s="182">
        <f t="shared" si="19"/>
        <v>370.29999999999995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>
      <c r="A149" s="2">
        <v>72</v>
      </c>
      <c r="B149" s="2"/>
      <c r="C149" s="1" t="s">
        <v>87</v>
      </c>
      <c r="D149" s="1"/>
      <c r="E149" s="10">
        <v>1800</v>
      </c>
      <c r="F149" s="10">
        <v>2214</v>
      </c>
      <c r="G149" s="14">
        <f t="shared" si="18"/>
        <v>414</v>
      </c>
      <c r="H149" s="15">
        <v>1</v>
      </c>
      <c r="I149" s="14">
        <f t="shared" si="16"/>
        <v>1800</v>
      </c>
      <c r="J149" s="16">
        <f t="shared" si="17"/>
        <v>2214</v>
      </c>
      <c r="K149" s="182">
        <f t="shared" si="19"/>
        <v>414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.75">
      <c r="A150" s="2">
        <v>73</v>
      </c>
      <c r="B150" s="32"/>
      <c r="C150" s="1" t="s">
        <v>88</v>
      </c>
      <c r="D150" s="1"/>
      <c r="E150" s="10">
        <v>5800</v>
      </c>
      <c r="F150" s="10">
        <v>7134</v>
      </c>
      <c r="G150" s="14">
        <f t="shared" si="18"/>
        <v>1334</v>
      </c>
      <c r="H150" s="15">
        <v>1</v>
      </c>
      <c r="I150" s="14">
        <f t="shared" si="16"/>
        <v>5800</v>
      </c>
      <c r="J150" s="16">
        <f t="shared" si="17"/>
        <v>7134</v>
      </c>
      <c r="K150" s="182">
        <f t="shared" si="19"/>
        <v>1334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>
      <c r="A151" s="2">
        <v>74</v>
      </c>
      <c r="B151" s="2"/>
      <c r="C151" s="1" t="s">
        <v>89</v>
      </c>
      <c r="D151" s="1"/>
      <c r="E151" s="10">
        <v>1819</v>
      </c>
      <c r="F151" s="10">
        <v>2237.37</v>
      </c>
      <c r="G151" s="14">
        <f t="shared" si="18"/>
        <v>418.3699999999999</v>
      </c>
      <c r="H151" s="15">
        <v>30</v>
      </c>
      <c r="I151" s="14">
        <f t="shared" si="16"/>
        <v>54570</v>
      </c>
      <c r="J151" s="16">
        <f t="shared" si="17"/>
        <v>67121.09999999999</v>
      </c>
      <c r="K151" s="182">
        <f t="shared" si="19"/>
        <v>12551.099999999991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>
      <c r="A152" s="2">
        <v>75</v>
      </c>
      <c r="B152" s="32"/>
      <c r="C152" s="1" t="s">
        <v>90</v>
      </c>
      <c r="D152" s="1"/>
      <c r="E152" s="10">
        <v>270</v>
      </c>
      <c r="F152" s="10">
        <v>332.1</v>
      </c>
      <c r="G152" s="14">
        <f t="shared" si="18"/>
        <v>62.10000000000002</v>
      </c>
      <c r="H152" s="15">
        <v>12</v>
      </c>
      <c r="I152" s="14">
        <f t="shared" si="16"/>
        <v>3240</v>
      </c>
      <c r="J152" s="16">
        <f t="shared" si="17"/>
        <v>3985.2000000000003</v>
      </c>
      <c r="K152" s="182">
        <f t="shared" si="19"/>
        <v>745.2000000000003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2.75">
      <c r="A153" s="2">
        <v>76</v>
      </c>
      <c r="B153" s="2"/>
      <c r="C153" s="1" t="s">
        <v>91</v>
      </c>
      <c r="D153" s="1"/>
      <c r="E153" s="10">
        <v>680</v>
      </c>
      <c r="F153" s="10">
        <v>836.4</v>
      </c>
      <c r="G153" s="14">
        <f t="shared" si="18"/>
        <v>156.39999999999998</v>
      </c>
      <c r="H153" s="15">
        <v>6</v>
      </c>
      <c r="I153" s="14">
        <f t="shared" si="16"/>
        <v>4080</v>
      </c>
      <c r="J153" s="16">
        <f t="shared" si="17"/>
        <v>5018.4</v>
      </c>
      <c r="K153" s="182">
        <f t="shared" si="19"/>
        <v>938.3999999999996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2.75">
      <c r="A154" s="2">
        <v>77</v>
      </c>
      <c r="B154" s="32"/>
      <c r="C154" s="1" t="s">
        <v>92</v>
      </c>
      <c r="D154" s="1"/>
      <c r="E154" s="10">
        <v>250</v>
      </c>
      <c r="F154" s="10">
        <v>307.5</v>
      </c>
      <c r="G154" s="14">
        <f t="shared" si="18"/>
        <v>57.5</v>
      </c>
      <c r="H154" s="15">
        <v>22</v>
      </c>
      <c r="I154" s="14">
        <f t="shared" si="16"/>
        <v>5500</v>
      </c>
      <c r="J154" s="16">
        <f t="shared" si="17"/>
        <v>6765</v>
      </c>
      <c r="K154" s="182">
        <f t="shared" si="19"/>
        <v>1265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.75">
      <c r="A155" s="2">
        <v>78</v>
      </c>
      <c r="B155" s="2"/>
      <c r="C155" s="1" t="s">
        <v>93</v>
      </c>
      <c r="D155" s="1"/>
      <c r="E155" s="3">
        <v>600</v>
      </c>
      <c r="F155" s="7">
        <v>738</v>
      </c>
      <c r="G155" s="14">
        <f t="shared" si="18"/>
        <v>138</v>
      </c>
      <c r="H155" s="12">
        <v>1</v>
      </c>
      <c r="I155" s="14">
        <f t="shared" si="16"/>
        <v>600</v>
      </c>
      <c r="J155" s="16">
        <f t="shared" si="17"/>
        <v>738</v>
      </c>
      <c r="K155" s="182">
        <f t="shared" si="19"/>
        <v>138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.75">
      <c r="A156" s="2">
        <v>79</v>
      </c>
      <c r="B156" s="32"/>
      <c r="C156" s="1" t="s">
        <v>94</v>
      </c>
      <c r="D156" s="3"/>
      <c r="E156" s="3">
        <v>550000</v>
      </c>
      <c r="F156" s="7">
        <v>594000</v>
      </c>
      <c r="G156" s="14">
        <f t="shared" si="18"/>
        <v>44000</v>
      </c>
      <c r="H156" s="12">
        <v>1</v>
      </c>
      <c r="I156" s="14">
        <f t="shared" si="16"/>
        <v>550000</v>
      </c>
      <c r="J156" s="16">
        <f t="shared" si="17"/>
        <v>594000</v>
      </c>
      <c r="K156" s="182">
        <f t="shared" si="19"/>
        <v>44000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2.75">
      <c r="A157" s="2">
        <v>80</v>
      </c>
      <c r="B157" s="2"/>
      <c r="C157" s="1" t="s">
        <v>305</v>
      </c>
      <c r="D157" s="1"/>
      <c r="E157" s="3">
        <v>2300</v>
      </c>
      <c r="F157" s="7">
        <v>2829</v>
      </c>
      <c r="G157" s="14">
        <f t="shared" si="18"/>
        <v>529</v>
      </c>
      <c r="H157" s="12">
        <v>1</v>
      </c>
      <c r="I157" s="14">
        <f t="shared" si="16"/>
        <v>2300</v>
      </c>
      <c r="J157" s="16">
        <f t="shared" si="17"/>
        <v>2829</v>
      </c>
      <c r="K157" s="182">
        <f t="shared" si="19"/>
        <v>529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2.75">
      <c r="A158" s="2">
        <v>81</v>
      </c>
      <c r="B158" s="32"/>
      <c r="C158" s="1" t="s">
        <v>216</v>
      </c>
      <c r="D158" s="1"/>
      <c r="E158" s="3">
        <v>88500</v>
      </c>
      <c r="F158" s="7">
        <v>95580</v>
      </c>
      <c r="G158" s="14">
        <f t="shared" si="18"/>
        <v>7080</v>
      </c>
      <c r="H158" s="12">
        <v>1</v>
      </c>
      <c r="I158" s="14">
        <f t="shared" si="16"/>
        <v>88500</v>
      </c>
      <c r="J158" s="16">
        <f t="shared" si="17"/>
        <v>95580</v>
      </c>
      <c r="K158" s="182">
        <f t="shared" si="19"/>
        <v>7080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2.75">
      <c r="A159" s="2">
        <v>82</v>
      </c>
      <c r="B159" s="32"/>
      <c r="C159" s="1" t="s">
        <v>306</v>
      </c>
      <c r="D159" s="1"/>
      <c r="E159" s="3">
        <v>380</v>
      </c>
      <c r="F159" s="7">
        <v>467.4</v>
      </c>
      <c r="G159" s="14">
        <f t="shared" si="18"/>
        <v>87.39999999999998</v>
      </c>
      <c r="H159" s="12">
        <v>80</v>
      </c>
      <c r="I159" s="14">
        <f t="shared" si="16"/>
        <v>30400</v>
      </c>
      <c r="J159" s="16">
        <f t="shared" si="17"/>
        <v>37392</v>
      </c>
      <c r="K159" s="182">
        <f t="shared" si="19"/>
        <v>6992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2.75">
      <c r="A160" s="2">
        <v>84</v>
      </c>
      <c r="B160" s="32"/>
      <c r="C160" s="2" t="s">
        <v>95</v>
      </c>
      <c r="D160" s="1"/>
      <c r="E160" s="3">
        <v>1200000</v>
      </c>
      <c r="F160" s="7">
        <v>1296000</v>
      </c>
      <c r="G160" s="14">
        <f t="shared" si="18"/>
        <v>96000</v>
      </c>
      <c r="H160" s="12">
        <v>2</v>
      </c>
      <c r="I160" s="14">
        <f aca="true" t="shared" si="20" ref="I160:I182">E160*H160</f>
        <v>2400000</v>
      </c>
      <c r="J160" s="16">
        <f aca="true" t="shared" si="21" ref="J160:J182">H160*F160</f>
        <v>2592000</v>
      </c>
      <c r="K160" s="182">
        <f t="shared" si="19"/>
        <v>192000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2.75">
      <c r="A161" s="2">
        <v>85</v>
      </c>
      <c r="B161" s="2"/>
      <c r="C161" s="2" t="s">
        <v>217</v>
      </c>
      <c r="D161" s="1"/>
      <c r="E161" s="3">
        <v>48000</v>
      </c>
      <c r="F161" s="7">
        <v>51840</v>
      </c>
      <c r="G161" s="14">
        <f t="shared" si="18"/>
        <v>3840</v>
      </c>
      <c r="H161" s="12">
        <v>2</v>
      </c>
      <c r="I161" s="14">
        <f t="shared" si="20"/>
        <v>96000</v>
      </c>
      <c r="J161" s="16">
        <f t="shared" si="21"/>
        <v>103680</v>
      </c>
      <c r="K161" s="182">
        <f t="shared" si="19"/>
        <v>7680</v>
      </c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2.75">
      <c r="A162" s="2">
        <v>86</v>
      </c>
      <c r="B162" s="32"/>
      <c r="C162" s="2" t="s">
        <v>96</v>
      </c>
      <c r="D162" s="2"/>
      <c r="E162" s="3">
        <v>2065</v>
      </c>
      <c r="F162" s="7">
        <v>2230.2</v>
      </c>
      <c r="G162" s="14">
        <f t="shared" si="18"/>
        <v>165.19999999999982</v>
      </c>
      <c r="H162" s="12">
        <v>2</v>
      </c>
      <c r="I162" s="14">
        <f t="shared" si="20"/>
        <v>4130</v>
      </c>
      <c r="J162" s="16">
        <f t="shared" si="21"/>
        <v>4460.4</v>
      </c>
      <c r="K162" s="182">
        <f t="shared" si="19"/>
        <v>330.39999999999964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2.75">
      <c r="A163" s="2">
        <v>87</v>
      </c>
      <c r="B163" s="2"/>
      <c r="C163" s="2" t="s">
        <v>97</v>
      </c>
      <c r="D163" s="2"/>
      <c r="E163" s="3">
        <v>1600</v>
      </c>
      <c r="F163" s="7">
        <v>1968</v>
      </c>
      <c r="G163" s="14">
        <f t="shared" si="18"/>
        <v>368</v>
      </c>
      <c r="H163" s="12">
        <v>8</v>
      </c>
      <c r="I163" s="14">
        <f t="shared" si="20"/>
        <v>12800</v>
      </c>
      <c r="J163" s="16">
        <f t="shared" si="21"/>
        <v>15744</v>
      </c>
      <c r="K163" s="182">
        <f t="shared" si="19"/>
        <v>2944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2.75">
      <c r="A164" s="2">
        <v>88</v>
      </c>
      <c r="B164" s="32"/>
      <c r="C164" s="2" t="s">
        <v>98</v>
      </c>
      <c r="D164" s="3"/>
      <c r="E164" s="3">
        <v>3850</v>
      </c>
      <c r="F164" s="7">
        <v>4735.5</v>
      </c>
      <c r="G164" s="14">
        <f t="shared" si="18"/>
        <v>885.5</v>
      </c>
      <c r="H164" s="12">
        <v>1</v>
      </c>
      <c r="I164" s="14">
        <f t="shared" si="20"/>
        <v>3850</v>
      </c>
      <c r="J164" s="16">
        <f t="shared" si="21"/>
        <v>4735.5</v>
      </c>
      <c r="K164" s="182">
        <f t="shared" si="19"/>
        <v>885.5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2.75">
      <c r="A165" s="2">
        <v>89</v>
      </c>
      <c r="B165" s="2"/>
      <c r="C165" s="2" t="s">
        <v>321</v>
      </c>
      <c r="D165" s="3"/>
      <c r="E165" s="3">
        <v>1870</v>
      </c>
      <c r="F165" s="7">
        <v>2300.1</v>
      </c>
      <c r="G165" s="14">
        <f t="shared" si="18"/>
        <v>430.0999999999999</v>
      </c>
      <c r="H165" s="12">
        <v>2</v>
      </c>
      <c r="I165" s="14">
        <f t="shared" si="20"/>
        <v>3740</v>
      </c>
      <c r="J165" s="16">
        <f t="shared" si="21"/>
        <v>4600.2</v>
      </c>
      <c r="K165" s="182">
        <f t="shared" si="19"/>
        <v>860.1999999999998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2.75">
      <c r="A166" s="2">
        <v>90</v>
      </c>
      <c r="B166" s="32"/>
      <c r="C166" s="2" t="s">
        <v>44</v>
      </c>
      <c r="D166" s="3"/>
      <c r="E166" s="3">
        <v>450</v>
      </c>
      <c r="F166" s="7">
        <v>553.5</v>
      </c>
      <c r="G166" s="14">
        <f t="shared" si="18"/>
        <v>103.5</v>
      </c>
      <c r="H166" s="12">
        <v>21</v>
      </c>
      <c r="I166" s="14">
        <f t="shared" si="20"/>
        <v>9450</v>
      </c>
      <c r="J166" s="16">
        <f t="shared" si="21"/>
        <v>11623.5</v>
      </c>
      <c r="K166" s="182">
        <f t="shared" si="19"/>
        <v>2173.5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.75">
      <c r="A167" s="2">
        <v>91</v>
      </c>
      <c r="B167" s="2"/>
      <c r="C167" s="2" t="s">
        <v>99</v>
      </c>
      <c r="D167" s="2"/>
      <c r="E167" s="3">
        <v>950</v>
      </c>
      <c r="F167" s="7">
        <v>1168.5</v>
      </c>
      <c r="G167" s="14">
        <f t="shared" si="18"/>
        <v>218.5</v>
      </c>
      <c r="H167" s="12">
        <v>34</v>
      </c>
      <c r="I167" s="14">
        <f t="shared" si="20"/>
        <v>32300</v>
      </c>
      <c r="J167" s="16">
        <f t="shared" si="21"/>
        <v>39729</v>
      </c>
      <c r="K167" s="182">
        <f t="shared" si="19"/>
        <v>7429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>
      <c r="A168" s="2">
        <v>92</v>
      </c>
      <c r="B168" s="32"/>
      <c r="C168" s="2" t="s">
        <v>100</v>
      </c>
      <c r="D168" s="3"/>
      <c r="E168" s="3">
        <v>2450</v>
      </c>
      <c r="F168" s="7">
        <v>2646</v>
      </c>
      <c r="G168" s="14">
        <f t="shared" si="18"/>
        <v>196</v>
      </c>
      <c r="H168" s="12">
        <v>2</v>
      </c>
      <c r="I168" s="14">
        <f t="shared" si="20"/>
        <v>4900</v>
      </c>
      <c r="J168" s="16">
        <f t="shared" si="21"/>
        <v>5292</v>
      </c>
      <c r="K168" s="182">
        <f t="shared" si="19"/>
        <v>392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2.75">
      <c r="A169" s="2">
        <v>93</v>
      </c>
      <c r="B169" s="2"/>
      <c r="C169" s="2" t="s">
        <v>307</v>
      </c>
      <c r="D169" s="3"/>
      <c r="E169" s="3">
        <v>4333</v>
      </c>
      <c r="F169" s="7">
        <v>4679.64</v>
      </c>
      <c r="G169" s="14">
        <f t="shared" si="18"/>
        <v>346.6400000000003</v>
      </c>
      <c r="H169" s="12">
        <v>7</v>
      </c>
      <c r="I169" s="14">
        <f t="shared" si="20"/>
        <v>30331</v>
      </c>
      <c r="J169" s="16">
        <f t="shared" si="21"/>
        <v>32757.480000000003</v>
      </c>
      <c r="K169" s="182">
        <f t="shared" si="19"/>
        <v>2426.480000000003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2.75">
      <c r="A170" s="2">
        <v>94</v>
      </c>
      <c r="B170" s="32"/>
      <c r="C170" s="2" t="s">
        <v>308</v>
      </c>
      <c r="D170" s="3"/>
      <c r="E170" s="3">
        <v>26250</v>
      </c>
      <c r="F170" s="7">
        <v>28350</v>
      </c>
      <c r="G170" s="14">
        <f t="shared" si="18"/>
        <v>2100</v>
      </c>
      <c r="H170" s="12">
        <v>7</v>
      </c>
      <c r="I170" s="14">
        <f t="shared" si="20"/>
        <v>183750</v>
      </c>
      <c r="J170" s="16">
        <f t="shared" si="21"/>
        <v>198450</v>
      </c>
      <c r="K170" s="182">
        <f t="shared" si="19"/>
        <v>14700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2.75">
      <c r="A171" s="2">
        <v>95</v>
      </c>
      <c r="B171" s="2"/>
      <c r="C171" s="2" t="s">
        <v>103</v>
      </c>
      <c r="D171" s="3"/>
      <c r="E171" s="3">
        <v>4550</v>
      </c>
      <c r="F171" s="7">
        <v>4914</v>
      </c>
      <c r="G171" s="14">
        <f t="shared" si="18"/>
        <v>364</v>
      </c>
      <c r="H171" s="12">
        <v>17</v>
      </c>
      <c r="I171" s="14">
        <f t="shared" si="20"/>
        <v>77350</v>
      </c>
      <c r="J171" s="16">
        <f t="shared" si="21"/>
        <v>83538</v>
      </c>
      <c r="K171" s="182">
        <f t="shared" si="19"/>
        <v>6188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2.75">
      <c r="A172" s="2">
        <v>96</v>
      </c>
      <c r="B172" s="32"/>
      <c r="C172" s="2" t="s">
        <v>104</v>
      </c>
      <c r="D172" s="3"/>
      <c r="E172" s="3">
        <v>2500</v>
      </c>
      <c r="F172" s="7">
        <v>2700</v>
      </c>
      <c r="G172" s="14">
        <f t="shared" si="18"/>
        <v>200</v>
      </c>
      <c r="H172" s="12">
        <v>3</v>
      </c>
      <c r="I172" s="14">
        <f t="shared" si="20"/>
        <v>7500</v>
      </c>
      <c r="J172" s="16">
        <f t="shared" si="21"/>
        <v>8100</v>
      </c>
      <c r="K172" s="182">
        <f t="shared" si="19"/>
        <v>600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2.75">
      <c r="A173" s="2">
        <v>97</v>
      </c>
      <c r="B173" s="32"/>
      <c r="C173" s="2" t="s">
        <v>105</v>
      </c>
      <c r="D173" s="3"/>
      <c r="E173" s="3">
        <v>1050</v>
      </c>
      <c r="F173" s="7">
        <v>1291.5</v>
      </c>
      <c r="G173" s="14">
        <f t="shared" si="18"/>
        <v>241.5</v>
      </c>
      <c r="H173" s="12">
        <v>1</v>
      </c>
      <c r="I173" s="14">
        <f t="shared" si="20"/>
        <v>1050</v>
      </c>
      <c r="J173" s="16">
        <f t="shared" si="21"/>
        <v>1291.5</v>
      </c>
      <c r="K173" s="182">
        <f t="shared" si="19"/>
        <v>241.5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2.75">
      <c r="A174" s="2">
        <v>98</v>
      </c>
      <c r="B174" s="2"/>
      <c r="C174" s="2" t="s">
        <v>106</v>
      </c>
      <c r="D174" s="3"/>
      <c r="E174" s="3">
        <v>350000</v>
      </c>
      <c r="F174" s="7">
        <v>378000</v>
      </c>
      <c r="G174" s="14">
        <f t="shared" si="18"/>
        <v>28000</v>
      </c>
      <c r="H174" s="12">
        <v>1</v>
      </c>
      <c r="I174" s="14">
        <f t="shared" si="20"/>
        <v>350000</v>
      </c>
      <c r="J174" s="16">
        <f t="shared" si="21"/>
        <v>378000</v>
      </c>
      <c r="K174" s="182">
        <f t="shared" si="19"/>
        <v>28000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2.75">
      <c r="A175" s="2">
        <v>99</v>
      </c>
      <c r="B175" s="32"/>
      <c r="C175" s="2" t="s">
        <v>218</v>
      </c>
      <c r="D175" s="3"/>
      <c r="E175" s="3">
        <v>6300</v>
      </c>
      <c r="F175" s="7">
        <v>6804</v>
      </c>
      <c r="G175" s="14">
        <f aca="true" t="shared" si="22" ref="G175:G182">F175-E175</f>
        <v>504</v>
      </c>
      <c r="H175" s="12">
        <v>2</v>
      </c>
      <c r="I175" s="14">
        <f t="shared" si="20"/>
        <v>12600</v>
      </c>
      <c r="J175" s="16">
        <f t="shared" si="21"/>
        <v>13608</v>
      </c>
      <c r="K175" s="182">
        <f aca="true" t="shared" si="23" ref="K175:K182">J175-I175</f>
        <v>1008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2.75">
      <c r="A176" s="2">
        <v>100</v>
      </c>
      <c r="B176" s="2"/>
      <c r="C176" s="2" t="s">
        <v>219</v>
      </c>
      <c r="D176" s="3"/>
      <c r="E176" s="3">
        <v>8300</v>
      </c>
      <c r="F176" s="7">
        <v>8964</v>
      </c>
      <c r="G176" s="14">
        <f t="shared" si="22"/>
        <v>664</v>
      </c>
      <c r="H176" s="12">
        <v>1</v>
      </c>
      <c r="I176" s="14">
        <f t="shared" si="20"/>
        <v>8300</v>
      </c>
      <c r="J176" s="16">
        <f t="shared" si="21"/>
        <v>8964</v>
      </c>
      <c r="K176" s="182">
        <f t="shared" si="23"/>
        <v>664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12.75">
      <c r="A177" s="2">
        <v>101</v>
      </c>
      <c r="B177" s="32"/>
      <c r="C177" s="2" t="s">
        <v>107</v>
      </c>
      <c r="D177" s="3"/>
      <c r="E177" s="3">
        <v>7000</v>
      </c>
      <c r="F177" s="7">
        <v>7560</v>
      </c>
      <c r="G177" s="14">
        <f t="shared" si="22"/>
        <v>560</v>
      </c>
      <c r="H177" s="12">
        <v>5</v>
      </c>
      <c r="I177" s="14">
        <f t="shared" si="20"/>
        <v>35000</v>
      </c>
      <c r="J177" s="16">
        <f t="shared" si="21"/>
        <v>37800</v>
      </c>
      <c r="K177" s="182">
        <f t="shared" si="23"/>
        <v>2800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2.75">
      <c r="A178" s="2">
        <v>102</v>
      </c>
      <c r="B178" s="2"/>
      <c r="C178" s="2" t="s">
        <v>108</v>
      </c>
      <c r="D178" s="2"/>
      <c r="E178" s="3">
        <v>850</v>
      </c>
      <c r="F178" s="7">
        <v>1045.5</v>
      </c>
      <c r="G178" s="14">
        <f t="shared" si="22"/>
        <v>195.5</v>
      </c>
      <c r="H178" s="12">
        <v>8</v>
      </c>
      <c r="I178" s="14">
        <f t="shared" si="20"/>
        <v>6800</v>
      </c>
      <c r="J178" s="16">
        <f t="shared" si="21"/>
        <v>8364</v>
      </c>
      <c r="K178" s="182">
        <f t="shared" si="23"/>
        <v>1564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2.75">
      <c r="A179" s="2">
        <v>103</v>
      </c>
      <c r="B179" s="32"/>
      <c r="C179" s="2" t="s">
        <v>109</v>
      </c>
      <c r="D179" s="2"/>
      <c r="E179" s="3">
        <v>1600</v>
      </c>
      <c r="F179" s="7">
        <v>1968</v>
      </c>
      <c r="G179" s="14">
        <f t="shared" si="22"/>
        <v>368</v>
      </c>
      <c r="H179" s="12">
        <v>2</v>
      </c>
      <c r="I179" s="14">
        <f t="shared" si="20"/>
        <v>3200</v>
      </c>
      <c r="J179" s="16">
        <f t="shared" si="21"/>
        <v>3936</v>
      </c>
      <c r="K179" s="182">
        <f t="shared" si="23"/>
        <v>736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2.75">
      <c r="A180" s="2">
        <v>104</v>
      </c>
      <c r="B180" s="2"/>
      <c r="C180" s="2" t="s">
        <v>110</v>
      </c>
      <c r="D180" s="3"/>
      <c r="E180" s="3">
        <v>2700</v>
      </c>
      <c r="F180" s="7">
        <v>3321</v>
      </c>
      <c r="G180" s="14">
        <f t="shared" si="22"/>
        <v>621</v>
      </c>
      <c r="H180" s="12">
        <v>2</v>
      </c>
      <c r="I180" s="14">
        <f t="shared" si="20"/>
        <v>5400</v>
      </c>
      <c r="J180" s="16">
        <f t="shared" si="21"/>
        <v>6642</v>
      </c>
      <c r="K180" s="182">
        <f t="shared" si="23"/>
        <v>1242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12.75">
      <c r="A181" s="2">
        <v>105</v>
      </c>
      <c r="B181" s="32"/>
      <c r="C181" s="2" t="s">
        <v>111</v>
      </c>
      <c r="D181" s="3"/>
      <c r="E181" s="3">
        <v>550</v>
      </c>
      <c r="F181" s="7">
        <v>676.5</v>
      </c>
      <c r="G181" s="14">
        <f t="shared" si="22"/>
        <v>126.5</v>
      </c>
      <c r="H181" s="12">
        <v>5</v>
      </c>
      <c r="I181" s="14">
        <f t="shared" si="20"/>
        <v>2750</v>
      </c>
      <c r="J181" s="16">
        <f t="shared" si="21"/>
        <v>3382.5</v>
      </c>
      <c r="K181" s="182">
        <f t="shared" si="23"/>
        <v>632.5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13.5" thickBot="1">
      <c r="A182" s="2">
        <v>106</v>
      </c>
      <c r="B182" s="22"/>
      <c r="C182" s="22" t="s">
        <v>112</v>
      </c>
      <c r="D182" s="23"/>
      <c r="E182" s="23">
        <v>1855</v>
      </c>
      <c r="F182" s="24">
        <v>2281.65</v>
      </c>
      <c r="G182" s="25">
        <f t="shared" si="22"/>
        <v>426.6500000000001</v>
      </c>
      <c r="H182" s="26">
        <v>1</v>
      </c>
      <c r="I182" s="25">
        <f t="shared" si="20"/>
        <v>1855</v>
      </c>
      <c r="J182" s="27">
        <f t="shared" si="21"/>
        <v>2281.65</v>
      </c>
      <c r="K182" s="190">
        <f t="shared" si="23"/>
        <v>426.6500000000001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13.5" thickBot="1">
      <c r="A183" s="28"/>
      <c r="B183" s="159" t="s">
        <v>289</v>
      </c>
      <c r="C183" s="159"/>
      <c r="D183" s="159"/>
      <c r="E183" s="29" t="s">
        <v>14</v>
      </c>
      <c r="F183" s="29" t="s">
        <v>14</v>
      </c>
      <c r="G183" s="29" t="s">
        <v>16</v>
      </c>
      <c r="H183" s="30">
        <f>SUM(H78:H182)</f>
        <v>2007</v>
      </c>
      <c r="I183" s="31">
        <f>SUM(I78:I182)</f>
        <v>8005951</v>
      </c>
      <c r="J183" s="31">
        <f>SUM(J78:J182)</f>
        <v>9043593.330000002</v>
      </c>
      <c r="K183" s="191">
        <f>SUM(K78:K182)</f>
        <v>1037642.3299999998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26.25" thickBot="1">
      <c r="A184" s="23" t="s">
        <v>1</v>
      </c>
      <c r="B184" s="23"/>
      <c r="C184" s="22" t="s">
        <v>5</v>
      </c>
      <c r="D184" s="2" t="s">
        <v>299</v>
      </c>
      <c r="E184" s="22" t="s">
        <v>12</v>
      </c>
      <c r="F184" s="22" t="s">
        <v>13</v>
      </c>
      <c r="G184" s="23" t="s">
        <v>6</v>
      </c>
      <c r="H184" s="67" t="s">
        <v>2</v>
      </c>
      <c r="I184" s="22" t="s">
        <v>3</v>
      </c>
      <c r="J184" s="22" t="s">
        <v>4</v>
      </c>
      <c r="K184" s="192" t="s">
        <v>113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12.75">
      <c r="A185" s="68" t="s">
        <v>233</v>
      </c>
      <c r="B185" s="69"/>
      <c r="C185" s="70" t="s">
        <v>21</v>
      </c>
      <c r="D185" s="69"/>
      <c r="E185" s="71"/>
      <c r="F185" s="71"/>
      <c r="G185" s="72"/>
      <c r="H185" s="73"/>
      <c r="I185" s="74"/>
      <c r="J185" s="74"/>
      <c r="K185" s="193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12.75">
      <c r="A186" s="2">
        <v>1</v>
      </c>
      <c r="B186" s="2"/>
      <c r="C186" s="1" t="s">
        <v>115</v>
      </c>
      <c r="D186" s="1" t="s">
        <v>142</v>
      </c>
      <c r="E186" s="10">
        <v>3800</v>
      </c>
      <c r="F186" s="10">
        <v>4104</v>
      </c>
      <c r="G186" s="14">
        <f>F186-E186</f>
        <v>304</v>
      </c>
      <c r="H186" s="15">
        <v>6</v>
      </c>
      <c r="I186" s="14">
        <f>E186*H186</f>
        <v>22800</v>
      </c>
      <c r="J186" s="16">
        <f>H186*F186</f>
        <v>24624</v>
      </c>
      <c r="K186" s="182">
        <f>J186-I186</f>
        <v>1824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12.75">
      <c r="A187" s="32">
        <v>2</v>
      </c>
      <c r="B187" s="32"/>
      <c r="C187" s="1" t="s">
        <v>116</v>
      </c>
      <c r="D187" s="1"/>
      <c r="E187" s="10">
        <v>12000</v>
      </c>
      <c r="F187" s="10">
        <v>12960</v>
      </c>
      <c r="G187" s="14">
        <f aca="true" t="shared" si="24" ref="G187:G218">F187-E187</f>
        <v>960</v>
      </c>
      <c r="H187" s="15">
        <v>5</v>
      </c>
      <c r="I187" s="14">
        <f aca="true" t="shared" si="25" ref="I187:I218">E187*H187</f>
        <v>60000</v>
      </c>
      <c r="J187" s="16">
        <f aca="true" t="shared" si="26" ref="J187:J218">H187*F187</f>
        <v>64800</v>
      </c>
      <c r="K187" s="182">
        <f aca="true" t="shared" si="27" ref="K187:K218">J187-I187</f>
        <v>4800</v>
      </c>
      <c r="L187" s="18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2.75">
      <c r="A188" s="2">
        <v>3</v>
      </c>
      <c r="B188" s="2"/>
      <c r="C188" s="1" t="s">
        <v>117</v>
      </c>
      <c r="D188" s="1"/>
      <c r="E188" s="10">
        <v>6900</v>
      </c>
      <c r="F188" s="10">
        <v>7452</v>
      </c>
      <c r="G188" s="14">
        <f t="shared" si="24"/>
        <v>552</v>
      </c>
      <c r="H188" s="15">
        <v>1</v>
      </c>
      <c r="I188" s="14">
        <f t="shared" si="25"/>
        <v>6900</v>
      </c>
      <c r="J188" s="16">
        <f t="shared" si="26"/>
        <v>7452</v>
      </c>
      <c r="K188" s="182">
        <f t="shared" si="27"/>
        <v>552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2.75">
      <c r="A189" s="32">
        <v>4</v>
      </c>
      <c r="B189" s="32"/>
      <c r="C189" s="1" t="s">
        <v>118</v>
      </c>
      <c r="D189" s="1" t="s">
        <v>142</v>
      </c>
      <c r="E189" s="10">
        <v>3200</v>
      </c>
      <c r="F189" s="10">
        <v>3456</v>
      </c>
      <c r="G189" s="14">
        <f t="shared" si="24"/>
        <v>256</v>
      </c>
      <c r="H189" s="15">
        <v>63</v>
      </c>
      <c r="I189" s="14">
        <f t="shared" si="25"/>
        <v>201600</v>
      </c>
      <c r="J189" s="16">
        <f t="shared" si="26"/>
        <v>217728</v>
      </c>
      <c r="K189" s="182">
        <f t="shared" si="27"/>
        <v>16128</v>
      </c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22.5">
      <c r="A190" s="2">
        <v>5</v>
      </c>
      <c r="B190" s="2"/>
      <c r="C190" s="1" t="s">
        <v>119</v>
      </c>
      <c r="D190" s="1" t="s">
        <v>220</v>
      </c>
      <c r="E190" s="10">
        <v>134000</v>
      </c>
      <c r="F190" s="10">
        <v>144720</v>
      </c>
      <c r="G190" s="14">
        <f t="shared" si="24"/>
        <v>10720</v>
      </c>
      <c r="H190" s="15">
        <v>4</v>
      </c>
      <c r="I190" s="14">
        <f t="shared" si="25"/>
        <v>536000</v>
      </c>
      <c r="J190" s="16">
        <f t="shared" si="26"/>
        <v>578880</v>
      </c>
      <c r="K190" s="182">
        <f t="shared" si="27"/>
        <v>42880</v>
      </c>
      <c r="L190" s="18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12.75">
      <c r="A191" s="32">
        <v>6</v>
      </c>
      <c r="B191" s="32"/>
      <c r="C191" s="1" t="s">
        <v>120</v>
      </c>
      <c r="D191" s="1"/>
      <c r="E191" s="10">
        <v>9800</v>
      </c>
      <c r="F191" s="10">
        <v>10584</v>
      </c>
      <c r="G191" s="14">
        <f t="shared" si="24"/>
        <v>784</v>
      </c>
      <c r="H191" s="15">
        <v>6</v>
      </c>
      <c r="I191" s="14">
        <f t="shared" si="25"/>
        <v>58800</v>
      </c>
      <c r="J191" s="16">
        <f t="shared" si="26"/>
        <v>63504</v>
      </c>
      <c r="K191" s="182">
        <f t="shared" si="27"/>
        <v>4704</v>
      </c>
      <c r="L191" s="18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2.75">
      <c r="A192" s="2">
        <v>7</v>
      </c>
      <c r="B192" s="2"/>
      <c r="C192" s="1" t="s">
        <v>121</v>
      </c>
      <c r="D192" s="1"/>
      <c r="E192" s="10">
        <v>3200</v>
      </c>
      <c r="F192" s="10">
        <v>3456</v>
      </c>
      <c r="G192" s="14">
        <f t="shared" si="24"/>
        <v>256</v>
      </c>
      <c r="H192" s="15">
        <v>156</v>
      </c>
      <c r="I192" s="14">
        <f t="shared" si="25"/>
        <v>499200</v>
      </c>
      <c r="J192" s="16">
        <f t="shared" si="26"/>
        <v>539136</v>
      </c>
      <c r="K192" s="182">
        <f t="shared" si="27"/>
        <v>39936</v>
      </c>
      <c r="L192" s="18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2.75">
      <c r="A193" s="32">
        <v>8</v>
      </c>
      <c r="B193" s="32"/>
      <c r="C193" s="1" t="s">
        <v>122</v>
      </c>
      <c r="D193" s="1"/>
      <c r="E193" s="10">
        <v>4880</v>
      </c>
      <c r="F193" s="10">
        <v>5270.4</v>
      </c>
      <c r="G193" s="14">
        <f t="shared" si="24"/>
        <v>390.39999999999964</v>
      </c>
      <c r="H193" s="15">
        <v>60</v>
      </c>
      <c r="I193" s="14">
        <f t="shared" si="25"/>
        <v>292800</v>
      </c>
      <c r="J193" s="16">
        <f t="shared" si="26"/>
        <v>316224</v>
      </c>
      <c r="K193" s="182">
        <f t="shared" si="27"/>
        <v>23424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2.75">
      <c r="A194" s="2">
        <v>9</v>
      </c>
      <c r="B194" s="2"/>
      <c r="C194" s="1" t="s">
        <v>123</v>
      </c>
      <c r="D194" s="1" t="s">
        <v>221</v>
      </c>
      <c r="E194" s="10">
        <v>5400</v>
      </c>
      <c r="F194" s="10">
        <v>5832</v>
      </c>
      <c r="G194" s="14">
        <f t="shared" si="24"/>
        <v>432</v>
      </c>
      <c r="H194" s="15">
        <v>20</v>
      </c>
      <c r="I194" s="14">
        <f t="shared" si="25"/>
        <v>108000</v>
      </c>
      <c r="J194" s="16">
        <f t="shared" si="26"/>
        <v>116640</v>
      </c>
      <c r="K194" s="182">
        <f t="shared" si="27"/>
        <v>8640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2.75">
      <c r="A195" s="32">
        <v>10</v>
      </c>
      <c r="B195" s="32"/>
      <c r="C195" s="1" t="s">
        <v>124</v>
      </c>
      <c r="D195" s="1" t="s">
        <v>143</v>
      </c>
      <c r="E195" s="10">
        <v>280</v>
      </c>
      <c r="F195" s="10">
        <v>302.4</v>
      </c>
      <c r="G195" s="14">
        <f t="shared" si="24"/>
        <v>22.399999999999977</v>
      </c>
      <c r="H195" s="15">
        <v>30</v>
      </c>
      <c r="I195" s="14">
        <f t="shared" si="25"/>
        <v>8400</v>
      </c>
      <c r="J195" s="16">
        <f t="shared" si="26"/>
        <v>9072</v>
      </c>
      <c r="K195" s="182">
        <f t="shared" si="27"/>
        <v>672</v>
      </c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2.75">
      <c r="A196" s="2">
        <v>11</v>
      </c>
      <c r="B196" s="2"/>
      <c r="C196" s="1" t="s">
        <v>125</v>
      </c>
      <c r="D196" s="1"/>
      <c r="E196" s="10">
        <v>560</v>
      </c>
      <c r="F196" s="10">
        <v>604.8</v>
      </c>
      <c r="G196" s="14">
        <f t="shared" si="24"/>
        <v>44.799999999999955</v>
      </c>
      <c r="H196" s="15">
        <v>54</v>
      </c>
      <c r="I196" s="14">
        <f t="shared" si="25"/>
        <v>30240</v>
      </c>
      <c r="J196" s="16">
        <f t="shared" si="26"/>
        <v>32659.199999999997</v>
      </c>
      <c r="K196" s="182">
        <f t="shared" si="27"/>
        <v>2419.199999999997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33.75">
      <c r="A197" s="32">
        <v>12</v>
      </c>
      <c r="B197" s="32"/>
      <c r="C197" s="1" t="s">
        <v>126</v>
      </c>
      <c r="D197" s="1" t="s">
        <v>223</v>
      </c>
      <c r="E197" s="10">
        <v>28000</v>
      </c>
      <c r="F197" s="10">
        <v>30240</v>
      </c>
      <c r="G197" s="14">
        <f t="shared" si="24"/>
        <v>2240</v>
      </c>
      <c r="H197" s="15">
        <v>6</v>
      </c>
      <c r="I197" s="14">
        <f t="shared" si="25"/>
        <v>168000</v>
      </c>
      <c r="J197" s="16">
        <f t="shared" si="26"/>
        <v>181440</v>
      </c>
      <c r="K197" s="182">
        <f t="shared" si="27"/>
        <v>13440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12.75">
      <c r="A198" s="2">
        <v>13</v>
      </c>
      <c r="B198" s="2"/>
      <c r="C198" s="1" t="s">
        <v>126</v>
      </c>
      <c r="D198" s="1" t="s">
        <v>144</v>
      </c>
      <c r="E198" s="10">
        <v>18000</v>
      </c>
      <c r="F198" s="10">
        <v>19440</v>
      </c>
      <c r="G198" s="14">
        <f t="shared" si="24"/>
        <v>1440</v>
      </c>
      <c r="H198" s="15">
        <v>18</v>
      </c>
      <c r="I198" s="14">
        <f t="shared" si="25"/>
        <v>324000</v>
      </c>
      <c r="J198" s="16">
        <f t="shared" si="26"/>
        <v>349920</v>
      </c>
      <c r="K198" s="182">
        <f t="shared" si="27"/>
        <v>25920</v>
      </c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2.75">
      <c r="A199" s="32">
        <v>14</v>
      </c>
      <c r="B199" s="32"/>
      <c r="C199" s="1" t="s">
        <v>126</v>
      </c>
      <c r="D199" s="1" t="s">
        <v>145</v>
      </c>
      <c r="E199" s="10">
        <v>18000</v>
      </c>
      <c r="F199" s="10">
        <v>19440</v>
      </c>
      <c r="G199" s="14">
        <f t="shared" si="24"/>
        <v>1440</v>
      </c>
      <c r="H199" s="15">
        <v>5</v>
      </c>
      <c r="I199" s="14">
        <f t="shared" si="25"/>
        <v>90000</v>
      </c>
      <c r="J199" s="16">
        <f t="shared" si="26"/>
        <v>97200</v>
      </c>
      <c r="K199" s="182">
        <f t="shared" si="27"/>
        <v>7200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2.75">
      <c r="A200" s="2">
        <v>15</v>
      </c>
      <c r="B200" s="2"/>
      <c r="C200" s="1" t="s">
        <v>126</v>
      </c>
      <c r="D200" s="1" t="s">
        <v>146</v>
      </c>
      <c r="E200" s="10">
        <v>18000</v>
      </c>
      <c r="F200" s="10">
        <v>19440</v>
      </c>
      <c r="G200" s="14">
        <f t="shared" si="24"/>
        <v>1440</v>
      </c>
      <c r="H200" s="15">
        <v>6</v>
      </c>
      <c r="I200" s="14">
        <f t="shared" si="25"/>
        <v>108000</v>
      </c>
      <c r="J200" s="16">
        <f t="shared" si="26"/>
        <v>116640</v>
      </c>
      <c r="K200" s="182">
        <f t="shared" si="27"/>
        <v>8640</v>
      </c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2.75">
      <c r="A201" s="32">
        <v>16</v>
      </c>
      <c r="B201" s="32"/>
      <c r="C201" s="1" t="s">
        <v>127</v>
      </c>
      <c r="D201" s="1" t="s">
        <v>224</v>
      </c>
      <c r="E201" s="10">
        <v>24000</v>
      </c>
      <c r="F201" s="10">
        <v>25920</v>
      </c>
      <c r="G201" s="14">
        <f t="shared" si="24"/>
        <v>1920</v>
      </c>
      <c r="H201" s="15">
        <v>6</v>
      </c>
      <c r="I201" s="14">
        <f t="shared" si="25"/>
        <v>144000</v>
      </c>
      <c r="J201" s="16">
        <f t="shared" si="26"/>
        <v>155520</v>
      </c>
      <c r="K201" s="182">
        <f t="shared" si="27"/>
        <v>11520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45">
      <c r="A202" s="2">
        <v>17</v>
      </c>
      <c r="B202" s="2"/>
      <c r="C202" s="1" t="s">
        <v>128</v>
      </c>
      <c r="D202" s="1" t="s">
        <v>222</v>
      </c>
      <c r="E202" s="10">
        <v>9000</v>
      </c>
      <c r="F202" s="10">
        <v>9720</v>
      </c>
      <c r="G202" s="14">
        <f t="shared" si="24"/>
        <v>720</v>
      </c>
      <c r="H202" s="15">
        <v>15</v>
      </c>
      <c r="I202" s="14">
        <f t="shared" si="25"/>
        <v>135000</v>
      </c>
      <c r="J202" s="16">
        <f t="shared" si="26"/>
        <v>145800</v>
      </c>
      <c r="K202" s="182">
        <f t="shared" si="27"/>
        <v>10800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12.75">
      <c r="A203" s="32">
        <v>18</v>
      </c>
      <c r="B203" s="32"/>
      <c r="C203" s="1" t="s">
        <v>320</v>
      </c>
      <c r="D203" s="1"/>
      <c r="E203" s="10">
        <v>15000</v>
      </c>
      <c r="F203" s="10">
        <v>16200</v>
      </c>
      <c r="G203" s="14">
        <f t="shared" si="24"/>
        <v>1200</v>
      </c>
      <c r="H203" s="15">
        <v>2</v>
      </c>
      <c r="I203" s="14">
        <f t="shared" si="25"/>
        <v>30000</v>
      </c>
      <c r="J203" s="16">
        <f t="shared" si="26"/>
        <v>32400</v>
      </c>
      <c r="K203" s="182">
        <f t="shared" si="27"/>
        <v>2400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2.75">
      <c r="A204" s="2">
        <v>19</v>
      </c>
      <c r="B204" s="2"/>
      <c r="C204" s="1" t="s">
        <v>130</v>
      </c>
      <c r="D204" s="1"/>
      <c r="E204" s="10">
        <v>2650</v>
      </c>
      <c r="F204" s="10">
        <v>2862</v>
      </c>
      <c r="G204" s="14">
        <f t="shared" si="24"/>
        <v>212</v>
      </c>
      <c r="H204" s="15">
        <v>6</v>
      </c>
      <c r="I204" s="14">
        <f t="shared" si="25"/>
        <v>15900</v>
      </c>
      <c r="J204" s="16">
        <f t="shared" si="26"/>
        <v>17172</v>
      </c>
      <c r="K204" s="182">
        <f t="shared" si="27"/>
        <v>1272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2.75">
      <c r="A205" s="32">
        <v>20</v>
      </c>
      <c r="B205" s="32"/>
      <c r="C205" s="1" t="s">
        <v>131</v>
      </c>
      <c r="D205" s="1"/>
      <c r="E205" s="10">
        <v>2500</v>
      </c>
      <c r="F205" s="10">
        <v>2700</v>
      </c>
      <c r="G205" s="14">
        <f t="shared" si="24"/>
        <v>200</v>
      </c>
      <c r="H205" s="15">
        <v>6</v>
      </c>
      <c r="I205" s="14">
        <f t="shared" si="25"/>
        <v>15000</v>
      </c>
      <c r="J205" s="16">
        <f t="shared" si="26"/>
        <v>16200</v>
      </c>
      <c r="K205" s="182">
        <f t="shared" si="27"/>
        <v>1200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2.75">
      <c r="A206" s="2">
        <v>21</v>
      </c>
      <c r="B206" s="2"/>
      <c r="C206" s="1" t="s">
        <v>132</v>
      </c>
      <c r="D206" s="1"/>
      <c r="E206" s="10">
        <v>500</v>
      </c>
      <c r="F206" s="10">
        <v>540</v>
      </c>
      <c r="G206" s="14">
        <f t="shared" si="24"/>
        <v>40</v>
      </c>
      <c r="H206" s="15">
        <v>30</v>
      </c>
      <c r="I206" s="14">
        <f t="shared" si="25"/>
        <v>15000</v>
      </c>
      <c r="J206" s="16">
        <f t="shared" si="26"/>
        <v>16200</v>
      </c>
      <c r="K206" s="182">
        <f t="shared" si="27"/>
        <v>1200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2.75">
      <c r="A207" s="32">
        <v>22</v>
      </c>
      <c r="B207" s="32"/>
      <c r="C207" s="1" t="s">
        <v>133</v>
      </c>
      <c r="D207" s="1"/>
      <c r="E207" s="10">
        <v>500</v>
      </c>
      <c r="F207" s="10">
        <v>540</v>
      </c>
      <c r="G207" s="14">
        <f t="shared" si="24"/>
        <v>40</v>
      </c>
      <c r="H207" s="15">
        <v>30</v>
      </c>
      <c r="I207" s="14">
        <f t="shared" si="25"/>
        <v>15000</v>
      </c>
      <c r="J207" s="16">
        <f t="shared" si="26"/>
        <v>16200</v>
      </c>
      <c r="K207" s="182">
        <f t="shared" si="27"/>
        <v>1200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2.75">
      <c r="A208" s="2">
        <v>23</v>
      </c>
      <c r="B208" s="2"/>
      <c r="C208" s="1" t="s">
        <v>134</v>
      </c>
      <c r="D208" s="1"/>
      <c r="E208" s="10">
        <v>500</v>
      </c>
      <c r="F208" s="10">
        <v>540</v>
      </c>
      <c r="G208" s="14">
        <f t="shared" si="24"/>
        <v>40</v>
      </c>
      <c r="H208" s="15">
        <v>30</v>
      </c>
      <c r="I208" s="14">
        <f t="shared" si="25"/>
        <v>15000</v>
      </c>
      <c r="J208" s="16">
        <f t="shared" si="26"/>
        <v>16200</v>
      </c>
      <c r="K208" s="182">
        <f t="shared" si="27"/>
        <v>1200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2.75">
      <c r="A209" s="32">
        <v>24</v>
      </c>
      <c r="B209" s="32"/>
      <c r="C209" s="1" t="s">
        <v>135</v>
      </c>
      <c r="D209" s="1"/>
      <c r="E209" s="10">
        <v>18000</v>
      </c>
      <c r="F209" s="10">
        <v>22140</v>
      </c>
      <c r="G209" s="14">
        <f t="shared" si="24"/>
        <v>4140</v>
      </c>
      <c r="H209" s="15">
        <v>3</v>
      </c>
      <c r="I209" s="14">
        <f t="shared" si="25"/>
        <v>54000</v>
      </c>
      <c r="J209" s="16">
        <f t="shared" si="26"/>
        <v>66420</v>
      </c>
      <c r="K209" s="182">
        <f t="shared" si="27"/>
        <v>12420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12.75">
      <c r="A210" s="2">
        <v>25</v>
      </c>
      <c r="B210" s="2"/>
      <c r="C210" s="1" t="s">
        <v>309</v>
      </c>
      <c r="D210" s="1"/>
      <c r="E210" s="10">
        <v>18000</v>
      </c>
      <c r="F210" s="10">
        <v>19440</v>
      </c>
      <c r="G210" s="14">
        <f t="shared" si="24"/>
        <v>1440</v>
      </c>
      <c r="H210" s="15">
        <v>23</v>
      </c>
      <c r="I210" s="14">
        <f t="shared" si="25"/>
        <v>414000</v>
      </c>
      <c r="J210" s="16">
        <f t="shared" si="26"/>
        <v>447120</v>
      </c>
      <c r="K210" s="182">
        <f t="shared" si="27"/>
        <v>33120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2.75">
      <c r="A211" s="32">
        <v>26</v>
      </c>
      <c r="B211" s="32"/>
      <c r="C211" s="1" t="s">
        <v>136</v>
      </c>
      <c r="D211" s="1"/>
      <c r="E211" s="10">
        <v>15000</v>
      </c>
      <c r="F211" s="10">
        <v>16200</v>
      </c>
      <c r="G211" s="14">
        <f t="shared" si="24"/>
        <v>1200</v>
      </c>
      <c r="H211" s="15">
        <v>5</v>
      </c>
      <c r="I211" s="14">
        <f t="shared" si="25"/>
        <v>75000</v>
      </c>
      <c r="J211" s="16">
        <f t="shared" si="26"/>
        <v>81000</v>
      </c>
      <c r="K211" s="182">
        <f t="shared" si="27"/>
        <v>6000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2.75">
      <c r="A212" s="2">
        <v>27</v>
      </c>
      <c r="B212" s="2"/>
      <c r="C212" s="1" t="s">
        <v>137</v>
      </c>
      <c r="D212" s="1"/>
      <c r="E212" s="10">
        <v>6600</v>
      </c>
      <c r="F212" s="10">
        <v>7128</v>
      </c>
      <c r="G212" s="14">
        <f t="shared" si="24"/>
        <v>528</v>
      </c>
      <c r="H212" s="15">
        <v>2</v>
      </c>
      <c r="I212" s="14">
        <f t="shared" si="25"/>
        <v>13200</v>
      </c>
      <c r="J212" s="16">
        <f t="shared" si="26"/>
        <v>14256</v>
      </c>
      <c r="K212" s="182">
        <f t="shared" si="27"/>
        <v>1056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2.75">
      <c r="A213" s="32">
        <v>28</v>
      </c>
      <c r="B213" s="32"/>
      <c r="C213" s="1" t="s">
        <v>138</v>
      </c>
      <c r="D213" s="1"/>
      <c r="E213" s="10">
        <v>45150</v>
      </c>
      <c r="F213" s="10">
        <v>48762</v>
      </c>
      <c r="G213" s="14">
        <f t="shared" si="24"/>
        <v>3612</v>
      </c>
      <c r="H213" s="15">
        <v>1</v>
      </c>
      <c r="I213" s="14">
        <f t="shared" si="25"/>
        <v>45150</v>
      </c>
      <c r="J213" s="16">
        <f t="shared" si="26"/>
        <v>48762</v>
      </c>
      <c r="K213" s="182">
        <f t="shared" si="27"/>
        <v>3612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2.75">
      <c r="A214" s="2">
        <v>29</v>
      </c>
      <c r="B214" s="2"/>
      <c r="C214" s="1" t="s">
        <v>139</v>
      </c>
      <c r="D214" s="1"/>
      <c r="E214" s="10">
        <v>4730</v>
      </c>
      <c r="F214" s="10">
        <v>5108.4</v>
      </c>
      <c r="G214" s="14">
        <f t="shared" si="24"/>
        <v>378.39999999999964</v>
      </c>
      <c r="H214" s="15">
        <v>6</v>
      </c>
      <c r="I214" s="14">
        <f t="shared" si="25"/>
        <v>28380</v>
      </c>
      <c r="J214" s="16">
        <f t="shared" si="26"/>
        <v>30650.399999999998</v>
      </c>
      <c r="K214" s="182">
        <f t="shared" si="27"/>
        <v>2270.399999999998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.75">
      <c r="A215" s="32">
        <v>30</v>
      </c>
      <c r="B215" s="32"/>
      <c r="C215" s="1" t="s">
        <v>140</v>
      </c>
      <c r="D215" s="1"/>
      <c r="E215" s="10">
        <v>23000</v>
      </c>
      <c r="F215" s="10">
        <v>28290</v>
      </c>
      <c r="G215" s="14">
        <f t="shared" si="24"/>
        <v>5290</v>
      </c>
      <c r="H215" s="15">
        <v>2</v>
      </c>
      <c r="I215" s="14">
        <f t="shared" si="25"/>
        <v>46000</v>
      </c>
      <c r="J215" s="16">
        <f t="shared" si="26"/>
        <v>56580</v>
      </c>
      <c r="K215" s="182">
        <f t="shared" si="27"/>
        <v>10580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>
      <c r="A216" s="2">
        <v>31</v>
      </c>
      <c r="B216" s="2"/>
      <c r="C216" s="1" t="s">
        <v>141</v>
      </c>
      <c r="D216" s="1" t="s">
        <v>147</v>
      </c>
      <c r="E216" s="10">
        <v>1700</v>
      </c>
      <c r="F216" s="10">
        <v>1836</v>
      </c>
      <c r="G216" s="14">
        <f t="shared" si="24"/>
        <v>136</v>
      </c>
      <c r="H216" s="15">
        <v>6</v>
      </c>
      <c r="I216" s="14">
        <f t="shared" si="25"/>
        <v>10200</v>
      </c>
      <c r="J216" s="16">
        <f t="shared" si="26"/>
        <v>11016</v>
      </c>
      <c r="K216" s="182">
        <f t="shared" si="27"/>
        <v>816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2.75">
      <c r="A217" s="32">
        <v>32</v>
      </c>
      <c r="B217" s="32"/>
      <c r="C217" s="1" t="s">
        <v>141</v>
      </c>
      <c r="D217" s="1" t="s">
        <v>148</v>
      </c>
      <c r="E217" s="10">
        <v>1700</v>
      </c>
      <c r="F217" s="10">
        <v>1836</v>
      </c>
      <c r="G217" s="14">
        <f t="shared" si="24"/>
        <v>136</v>
      </c>
      <c r="H217" s="15">
        <v>6</v>
      </c>
      <c r="I217" s="14">
        <f t="shared" si="25"/>
        <v>10200</v>
      </c>
      <c r="J217" s="16">
        <f t="shared" si="26"/>
        <v>11016</v>
      </c>
      <c r="K217" s="182">
        <f t="shared" si="27"/>
        <v>816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3.5" thickBot="1">
      <c r="A218" s="2">
        <v>33</v>
      </c>
      <c r="B218" s="2"/>
      <c r="C218" s="1" t="s">
        <v>149</v>
      </c>
      <c r="D218" s="1"/>
      <c r="E218" s="10">
        <v>16000</v>
      </c>
      <c r="F218" s="10">
        <v>17280</v>
      </c>
      <c r="G218" s="14">
        <f t="shared" si="24"/>
        <v>1280</v>
      </c>
      <c r="H218" s="15">
        <v>1</v>
      </c>
      <c r="I218" s="14">
        <f t="shared" si="25"/>
        <v>16000</v>
      </c>
      <c r="J218" s="16">
        <f t="shared" si="26"/>
        <v>17280</v>
      </c>
      <c r="K218" s="182">
        <f t="shared" si="27"/>
        <v>1280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3.5" thickBot="1">
      <c r="A219" s="63"/>
      <c r="B219" s="70" t="s">
        <v>290</v>
      </c>
      <c r="C219" s="64"/>
      <c r="D219" s="64"/>
      <c r="E219" s="64" t="s">
        <v>14</v>
      </c>
      <c r="F219" s="64" t="s">
        <v>14</v>
      </c>
      <c r="G219" s="64" t="s">
        <v>16</v>
      </c>
      <c r="H219" s="65">
        <f>SUM(H186:H218)</f>
        <v>620</v>
      </c>
      <c r="I219" s="66">
        <f>SUM(I186:I218)</f>
        <v>3611770</v>
      </c>
      <c r="J219" s="66">
        <f>SUM(J186:J218)</f>
        <v>3915711.6</v>
      </c>
      <c r="K219" s="194">
        <f>SUM(K186:K218)</f>
        <v>303941.60000000003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25.5">
      <c r="A220" s="3" t="s">
        <v>1</v>
      </c>
      <c r="B220" s="3"/>
      <c r="C220" s="2" t="s">
        <v>5</v>
      </c>
      <c r="D220" s="2" t="s">
        <v>299</v>
      </c>
      <c r="E220" s="2" t="s">
        <v>12</v>
      </c>
      <c r="F220" s="2" t="s">
        <v>13</v>
      </c>
      <c r="G220" s="3" t="s">
        <v>6</v>
      </c>
      <c r="H220" s="11" t="s">
        <v>2</v>
      </c>
      <c r="I220" s="2" t="s">
        <v>3</v>
      </c>
      <c r="J220" s="2" t="s">
        <v>4</v>
      </c>
      <c r="K220" s="171" t="s">
        <v>113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12.75">
      <c r="A221" s="44" t="s">
        <v>22</v>
      </c>
      <c r="B221" s="44"/>
      <c r="C221" s="45" t="s">
        <v>150</v>
      </c>
      <c r="D221" s="44"/>
      <c r="E221" s="46"/>
      <c r="F221" s="46"/>
      <c r="G221" s="47"/>
      <c r="H221" s="48"/>
      <c r="I221" s="49"/>
      <c r="J221" s="49"/>
      <c r="K221" s="195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12.75">
      <c r="A222" s="5" t="s">
        <v>166</v>
      </c>
      <c r="B222" s="5"/>
      <c r="C222" s="1" t="s">
        <v>225</v>
      </c>
      <c r="D222" s="1" t="s">
        <v>215</v>
      </c>
      <c r="E222" s="10">
        <v>5500</v>
      </c>
      <c r="F222" s="10">
        <v>5940</v>
      </c>
      <c r="G222" s="14">
        <f aca="true" t="shared" si="28" ref="G222:G239">F222-E222</f>
        <v>440</v>
      </c>
      <c r="H222" s="15">
        <v>1</v>
      </c>
      <c r="I222" s="14">
        <f>E222*H222</f>
        <v>5500</v>
      </c>
      <c r="J222" s="16">
        <f>H222*F222</f>
        <v>5940</v>
      </c>
      <c r="K222" s="182">
        <f>J222-I222</f>
        <v>440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12.75">
      <c r="A223" s="5" t="s">
        <v>167</v>
      </c>
      <c r="B223" s="5"/>
      <c r="C223" s="1" t="s">
        <v>151</v>
      </c>
      <c r="D223" s="1" t="s">
        <v>226</v>
      </c>
      <c r="E223" s="10">
        <v>1800</v>
      </c>
      <c r="F223" s="10">
        <v>2214</v>
      </c>
      <c r="G223" s="14">
        <f t="shared" si="28"/>
        <v>414</v>
      </c>
      <c r="H223" s="15">
        <v>2</v>
      </c>
      <c r="I223" s="14">
        <f aca="true" t="shared" si="29" ref="I223:I239">E223*H223</f>
        <v>3600</v>
      </c>
      <c r="J223" s="16">
        <f aca="true" t="shared" si="30" ref="J223:J239">H223*F223</f>
        <v>4428</v>
      </c>
      <c r="K223" s="182">
        <f aca="true" t="shared" si="31" ref="K223:K239">J223-I223</f>
        <v>828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12.75">
      <c r="A224" s="5" t="s">
        <v>168</v>
      </c>
      <c r="B224" s="5"/>
      <c r="C224" s="1" t="s">
        <v>152</v>
      </c>
      <c r="D224" s="1" t="s">
        <v>226</v>
      </c>
      <c r="E224" s="10">
        <v>4000</v>
      </c>
      <c r="F224" s="10">
        <v>4920</v>
      </c>
      <c r="G224" s="14">
        <f t="shared" si="28"/>
        <v>920</v>
      </c>
      <c r="H224" s="15">
        <v>1</v>
      </c>
      <c r="I224" s="14">
        <f t="shared" si="29"/>
        <v>4000</v>
      </c>
      <c r="J224" s="16">
        <f t="shared" si="30"/>
        <v>4920</v>
      </c>
      <c r="K224" s="182">
        <f t="shared" si="31"/>
        <v>920</v>
      </c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12.75">
      <c r="A225" s="5" t="s">
        <v>169</v>
      </c>
      <c r="B225" s="5"/>
      <c r="C225" s="1" t="s">
        <v>153</v>
      </c>
      <c r="D225" s="1" t="s">
        <v>226</v>
      </c>
      <c r="E225" s="10">
        <v>1200</v>
      </c>
      <c r="F225" s="10">
        <v>1476</v>
      </c>
      <c r="G225" s="14">
        <f t="shared" si="28"/>
        <v>276</v>
      </c>
      <c r="H225" s="15">
        <v>1</v>
      </c>
      <c r="I225" s="14">
        <f t="shared" si="29"/>
        <v>1200</v>
      </c>
      <c r="J225" s="16">
        <f t="shared" si="30"/>
        <v>1476</v>
      </c>
      <c r="K225" s="182">
        <f t="shared" si="31"/>
        <v>276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2.75">
      <c r="A226" s="5" t="s">
        <v>170</v>
      </c>
      <c r="B226" s="5"/>
      <c r="C226" s="1" t="s">
        <v>154</v>
      </c>
      <c r="D226" s="1" t="s">
        <v>226</v>
      </c>
      <c r="E226" s="10">
        <v>1900</v>
      </c>
      <c r="F226" s="10">
        <v>2052</v>
      </c>
      <c r="G226" s="14">
        <f t="shared" si="28"/>
        <v>152</v>
      </c>
      <c r="H226" s="15">
        <v>1</v>
      </c>
      <c r="I226" s="14">
        <f t="shared" si="29"/>
        <v>1900</v>
      </c>
      <c r="J226" s="16">
        <f t="shared" si="30"/>
        <v>2052</v>
      </c>
      <c r="K226" s="182">
        <f t="shared" si="31"/>
        <v>152</v>
      </c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2.75">
      <c r="A227" s="5" t="s">
        <v>171</v>
      </c>
      <c r="B227" s="5"/>
      <c r="C227" s="1" t="s">
        <v>155</v>
      </c>
      <c r="D227" s="1" t="s">
        <v>226</v>
      </c>
      <c r="E227" s="10">
        <v>480</v>
      </c>
      <c r="F227" s="10">
        <v>590.4</v>
      </c>
      <c r="G227" s="14">
        <f t="shared" si="28"/>
        <v>110.39999999999998</v>
      </c>
      <c r="H227" s="15">
        <v>4</v>
      </c>
      <c r="I227" s="14">
        <f t="shared" si="29"/>
        <v>1920</v>
      </c>
      <c r="J227" s="16">
        <f t="shared" si="30"/>
        <v>2361.6</v>
      </c>
      <c r="K227" s="182">
        <f t="shared" si="31"/>
        <v>441.5999999999999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2.75">
      <c r="A228" s="5" t="s">
        <v>172</v>
      </c>
      <c r="B228" s="5"/>
      <c r="C228" s="1" t="s">
        <v>156</v>
      </c>
      <c r="D228" s="1" t="s">
        <v>226</v>
      </c>
      <c r="E228" s="10">
        <v>2600</v>
      </c>
      <c r="F228" s="10">
        <v>3198</v>
      </c>
      <c r="G228" s="14">
        <f t="shared" si="28"/>
        <v>598</v>
      </c>
      <c r="H228" s="15">
        <v>1</v>
      </c>
      <c r="I228" s="14">
        <f t="shared" si="29"/>
        <v>2600</v>
      </c>
      <c r="J228" s="16">
        <f t="shared" si="30"/>
        <v>3198</v>
      </c>
      <c r="K228" s="182">
        <f t="shared" si="31"/>
        <v>598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12.75">
      <c r="A229" s="5" t="s">
        <v>173</v>
      </c>
      <c r="B229" s="5"/>
      <c r="C229" s="1" t="s">
        <v>157</v>
      </c>
      <c r="D229" s="1" t="s">
        <v>226</v>
      </c>
      <c r="E229" s="10">
        <v>1200</v>
      </c>
      <c r="F229" s="10">
        <v>1476</v>
      </c>
      <c r="G229" s="14">
        <f t="shared" si="28"/>
        <v>276</v>
      </c>
      <c r="H229" s="15">
        <v>1</v>
      </c>
      <c r="I229" s="14">
        <f t="shared" si="29"/>
        <v>1200</v>
      </c>
      <c r="J229" s="16">
        <f t="shared" si="30"/>
        <v>1476</v>
      </c>
      <c r="K229" s="182">
        <f t="shared" si="31"/>
        <v>276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12.75">
      <c r="A230" s="5" t="s">
        <v>174</v>
      </c>
      <c r="B230" s="5"/>
      <c r="C230" s="1" t="s">
        <v>158</v>
      </c>
      <c r="D230" s="1" t="s">
        <v>226</v>
      </c>
      <c r="E230" s="10">
        <v>85</v>
      </c>
      <c r="F230" s="10">
        <v>91.8</v>
      </c>
      <c r="G230" s="14">
        <f t="shared" si="28"/>
        <v>6.799999999999997</v>
      </c>
      <c r="H230" s="15">
        <v>2</v>
      </c>
      <c r="I230" s="14">
        <f t="shared" si="29"/>
        <v>170</v>
      </c>
      <c r="J230" s="16">
        <f t="shared" si="30"/>
        <v>183.6</v>
      </c>
      <c r="K230" s="182">
        <f t="shared" si="31"/>
        <v>13.599999999999994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12.75">
      <c r="A231" s="5" t="s">
        <v>175</v>
      </c>
      <c r="B231" s="5"/>
      <c r="C231" s="1" t="s">
        <v>159</v>
      </c>
      <c r="D231" s="1" t="s">
        <v>226</v>
      </c>
      <c r="E231" s="10">
        <v>240</v>
      </c>
      <c r="F231" s="10">
        <v>295.2</v>
      </c>
      <c r="G231" s="14">
        <f t="shared" si="28"/>
        <v>55.19999999999999</v>
      </c>
      <c r="H231" s="15">
        <v>2</v>
      </c>
      <c r="I231" s="14">
        <f t="shared" si="29"/>
        <v>480</v>
      </c>
      <c r="J231" s="16">
        <f t="shared" si="30"/>
        <v>590.4</v>
      </c>
      <c r="K231" s="182">
        <f t="shared" si="31"/>
        <v>110.39999999999998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2.75">
      <c r="A232" s="5" t="s">
        <v>176</v>
      </c>
      <c r="B232" s="5"/>
      <c r="C232" s="1" t="s">
        <v>160</v>
      </c>
      <c r="D232" s="1" t="s">
        <v>226</v>
      </c>
      <c r="E232" s="10">
        <v>160</v>
      </c>
      <c r="F232" s="10">
        <v>172.8</v>
      </c>
      <c r="G232" s="14">
        <f t="shared" si="28"/>
        <v>12.800000000000011</v>
      </c>
      <c r="H232" s="15">
        <v>5</v>
      </c>
      <c r="I232" s="14">
        <f t="shared" si="29"/>
        <v>800</v>
      </c>
      <c r="J232" s="16">
        <f t="shared" si="30"/>
        <v>864</v>
      </c>
      <c r="K232" s="182">
        <f t="shared" si="31"/>
        <v>64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12.75">
      <c r="A233" s="5" t="s">
        <v>177</v>
      </c>
      <c r="B233" s="5"/>
      <c r="C233" s="1" t="s">
        <v>160</v>
      </c>
      <c r="D233" s="1" t="s">
        <v>226</v>
      </c>
      <c r="E233" s="10">
        <v>210</v>
      </c>
      <c r="F233" s="10">
        <v>226.8</v>
      </c>
      <c r="G233" s="14">
        <f t="shared" si="28"/>
        <v>16.80000000000001</v>
      </c>
      <c r="H233" s="15">
        <v>5</v>
      </c>
      <c r="I233" s="14">
        <f t="shared" si="29"/>
        <v>1050</v>
      </c>
      <c r="J233" s="16">
        <f t="shared" si="30"/>
        <v>1134</v>
      </c>
      <c r="K233" s="182">
        <f t="shared" si="31"/>
        <v>84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12.75">
      <c r="A234" s="5" t="s">
        <v>178</v>
      </c>
      <c r="B234" s="5"/>
      <c r="C234" s="1" t="s">
        <v>160</v>
      </c>
      <c r="D234" s="1" t="s">
        <v>226</v>
      </c>
      <c r="E234" s="10">
        <v>290</v>
      </c>
      <c r="F234" s="10">
        <v>313.2</v>
      </c>
      <c r="G234" s="14">
        <f t="shared" si="28"/>
        <v>23.19999999999999</v>
      </c>
      <c r="H234" s="15">
        <v>5</v>
      </c>
      <c r="I234" s="14">
        <f t="shared" si="29"/>
        <v>1450</v>
      </c>
      <c r="J234" s="16">
        <f t="shared" si="30"/>
        <v>1566</v>
      </c>
      <c r="K234" s="182">
        <f t="shared" si="31"/>
        <v>116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12.75">
      <c r="A235" s="5" t="s">
        <v>179</v>
      </c>
      <c r="B235" s="5"/>
      <c r="C235" s="1" t="s">
        <v>161</v>
      </c>
      <c r="D235" s="1" t="s">
        <v>226</v>
      </c>
      <c r="E235" s="10">
        <v>50</v>
      </c>
      <c r="F235" s="10">
        <v>61.5</v>
      </c>
      <c r="G235" s="14">
        <f t="shared" si="28"/>
        <v>11.5</v>
      </c>
      <c r="H235" s="15">
        <v>10</v>
      </c>
      <c r="I235" s="14">
        <f t="shared" si="29"/>
        <v>500</v>
      </c>
      <c r="J235" s="16">
        <f t="shared" si="30"/>
        <v>615</v>
      </c>
      <c r="K235" s="182">
        <f t="shared" si="31"/>
        <v>115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2.75">
      <c r="A236" s="5" t="s">
        <v>180</v>
      </c>
      <c r="B236" s="5"/>
      <c r="C236" s="1" t="s">
        <v>162</v>
      </c>
      <c r="D236" s="1" t="s">
        <v>226</v>
      </c>
      <c r="E236" s="10">
        <v>210</v>
      </c>
      <c r="F236" s="10">
        <v>258.3</v>
      </c>
      <c r="G236" s="14">
        <f t="shared" si="28"/>
        <v>48.30000000000001</v>
      </c>
      <c r="H236" s="15">
        <v>10</v>
      </c>
      <c r="I236" s="14">
        <f t="shared" si="29"/>
        <v>2100</v>
      </c>
      <c r="J236" s="16">
        <f t="shared" si="30"/>
        <v>2583</v>
      </c>
      <c r="K236" s="182">
        <f t="shared" si="31"/>
        <v>483</v>
      </c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12.75">
      <c r="A237" s="5" t="s">
        <v>181</v>
      </c>
      <c r="B237" s="5"/>
      <c r="C237" s="1" t="s">
        <v>163</v>
      </c>
      <c r="D237" s="1" t="s">
        <v>226</v>
      </c>
      <c r="E237" s="10">
        <v>2000</v>
      </c>
      <c r="F237" s="10">
        <v>2460</v>
      </c>
      <c r="G237" s="14">
        <f t="shared" si="28"/>
        <v>460</v>
      </c>
      <c r="H237" s="15">
        <v>1</v>
      </c>
      <c r="I237" s="14">
        <f t="shared" si="29"/>
        <v>2000</v>
      </c>
      <c r="J237" s="16">
        <f t="shared" si="30"/>
        <v>2460</v>
      </c>
      <c r="K237" s="182">
        <f t="shared" si="31"/>
        <v>460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12.75">
      <c r="A238" s="5" t="s">
        <v>182</v>
      </c>
      <c r="B238" s="5"/>
      <c r="C238" s="1" t="s">
        <v>164</v>
      </c>
      <c r="D238" s="1" t="s">
        <v>226</v>
      </c>
      <c r="E238" s="10">
        <v>650</v>
      </c>
      <c r="F238" s="10">
        <v>702</v>
      </c>
      <c r="G238" s="14">
        <f t="shared" si="28"/>
        <v>52</v>
      </c>
      <c r="H238" s="15">
        <v>2</v>
      </c>
      <c r="I238" s="14">
        <f t="shared" si="29"/>
        <v>1300</v>
      </c>
      <c r="J238" s="16">
        <f t="shared" si="30"/>
        <v>1404</v>
      </c>
      <c r="K238" s="182">
        <f t="shared" si="31"/>
        <v>104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3.5" thickBot="1">
      <c r="A239" s="5" t="s">
        <v>183</v>
      </c>
      <c r="B239" s="5"/>
      <c r="C239" s="1" t="s">
        <v>165</v>
      </c>
      <c r="D239" s="1" t="s">
        <v>226</v>
      </c>
      <c r="E239" s="10">
        <v>160</v>
      </c>
      <c r="F239" s="10">
        <v>172.8</v>
      </c>
      <c r="G239" s="14">
        <f t="shared" si="28"/>
        <v>12.800000000000011</v>
      </c>
      <c r="H239" s="15">
        <v>2</v>
      </c>
      <c r="I239" s="14">
        <f t="shared" si="29"/>
        <v>320</v>
      </c>
      <c r="J239" s="16">
        <f t="shared" si="30"/>
        <v>345.6</v>
      </c>
      <c r="K239" s="182">
        <f t="shared" si="31"/>
        <v>25.600000000000023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13.5" thickBot="1">
      <c r="A240" s="28"/>
      <c r="B240" s="39"/>
      <c r="C240" s="29"/>
      <c r="D240" s="29" t="s">
        <v>310</v>
      </c>
      <c r="E240" s="29" t="s">
        <v>14</v>
      </c>
      <c r="F240" s="29" t="s">
        <v>14</v>
      </c>
      <c r="G240" s="29" t="s">
        <v>16</v>
      </c>
      <c r="H240" s="30">
        <f>SUM(H222:H239)</f>
        <v>56</v>
      </c>
      <c r="I240" s="33">
        <f>SUM(I222:I239)</f>
        <v>32090</v>
      </c>
      <c r="J240" s="33">
        <f>SUM(J222:J239)</f>
        <v>37597.2</v>
      </c>
      <c r="K240" s="196">
        <f>SUM(K222:K239)</f>
        <v>5507.200000000001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25.5">
      <c r="A241" s="3" t="s">
        <v>1</v>
      </c>
      <c r="B241" s="3"/>
      <c r="C241" s="2" t="s">
        <v>5</v>
      </c>
      <c r="D241" s="2" t="s">
        <v>299</v>
      </c>
      <c r="E241" s="2" t="s">
        <v>12</v>
      </c>
      <c r="F241" s="2" t="s">
        <v>13</v>
      </c>
      <c r="G241" s="3" t="s">
        <v>6</v>
      </c>
      <c r="H241" s="11" t="s">
        <v>2</v>
      </c>
      <c r="I241" s="2" t="s">
        <v>3</v>
      </c>
      <c r="J241" s="2" t="s">
        <v>4</v>
      </c>
      <c r="K241" s="171" t="s">
        <v>113</v>
      </c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12.75">
      <c r="A242" s="44" t="s">
        <v>23</v>
      </c>
      <c r="B242" s="44"/>
      <c r="C242" s="45" t="s">
        <v>184</v>
      </c>
      <c r="D242" s="44"/>
      <c r="E242" s="46"/>
      <c r="F242" s="46"/>
      <c r="G242" s="47"/>
      <c r="H242" s="48"/>
      <c r="I242" s="49"/>
      <c r="J242" s="49"/>
      <c r="K242" s="195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12.75">
      <c r="A243" s="44"/>
      <c r="B243" s="44"/>
      <c r="C243" s="50" t="s">
        <v>214</v>
      </c>
      <c r="D243" s="44"/>
      <c r="E243" s="46"/>
      <c r="F243" s="46"/>
      <c r="G243" s="47"/>
      <c r="H243" s="48"/>
      <c r="I243" s="49"/>
      <c r="J243" s="49"/>
      <c r="K243" s="195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2.75">
      <c r="A244" s="5">
        <v>1</v>
      </c>
      <c r="B244" s="5"/>
      <c r="C244" s="1" t="s">
        <v>185</v>
      </c>
      <c r="D244" s="1" t="s">
        <v>201</v>
      </c>
      <c r="E244" s="10">
        <f>F244/1.08</f>
        <v>416666.6666666666</v>
      </c>
      <c r="F244" s="10">
        <v>450000</v>
      </c>
      <c r="G244" s="14">
        <f>F244-E244</f>
        <v>33333.33333333337</v>
      </c>
      <c r="H244" s="15">
        <v>1</v>
      </c>
      <c r="I244" s="14">
        <f>E244*H244</f>
        <v>416666.6666666666</v>
      </c>
      <c r="J244" s="16">
        <f>H244*F244</f>
        <v>450000</v>
      </c>
      <c r="K244" s="182">
        <f>J244-I244</f>
        <v>33333.33333333337</v>
      </c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2.75">
      <c r="A245" s="5">
        <v>2</v>
      </c>
      <c r="B245" s="5"/>
      <c r="C245" s="1" t="s">
        <v>186</v>
      </c>
      <c r="D245" s="1" t="s">
        <v>201</v>
      </c>
      <c r="E245" s="10">
        <f aca="true" t="shared" si="32" ref="E245:E260">F245/1.08</f>
        <v>277777.77777777775</v>
      </c>
      <c r="F245" s="10">
        <v>300000</v>
      </c>
      <c r="G245" s="14">
        <f aca="true" t="shared" si="33" ref="G245:G260">F245-E245</f>
        <v>22222.222222222248</v>
      </c>
      <c r="H245" s="15">
        <v>2</v>
      </c>
      <c r="I245" s="14">
        <f aca="true" t="shared" si="34" ref="I245:I260">E245*H245</f>
        <v>555555.5555555555</v>
      </c>
      <c r="J245" s="16">
        <f aca="true" t="shared" si="35" ref="J245:J260">H245*F245</f>
        <v>600000</v>
      </c>
      <c r="K245" s="182">
        <f aca="true" t="shared" si="36" ref="K245:K260">J245-I245</f>
        <v>44444.444444444496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2.75">
      <c r="A246" s="5">
        <v>3</v>
      </c>
      <c r="B246" s="5"/>
      <c r="C246" s="1" t="s">
        <v>187</v>
      </c>
      <c r="D246" s="1" t="s">
        <v>201</v>
      </c>
      <c r="E246" s="10">
        <f t="shared" si="32"/>
        <v>55555.555555555555</v>
      </c>
      <c r="F246" s="10">
        <v>60000</v>
      </c>
      <c r="G246" s="14">
        <f t="shared" si="33"/>
        <v>4444.444444444445</v>
      </c>
      <c r="H246" s="15">
        <v>1</v>
      </c>
      <c r="I246" s="14">
        <f t="shared" si="34"/>
        <v>55555.555555555555</v>
      </c>
      <c r="J246" s="16">
        <f t="shared" si="35"/>
        <v>60000</v>
      </c>
      <c r="K246" s="182">
        <f t="shared" si="36"/>
        <v>4444.444444444445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12.75">
      <c r="A247" s="5">
        <v>4</v>
      </c>
      <c r="B247" s="5"/>
      <c r="C247" s="1" t="s">
        <v>188</v>
      </c>
      <c r="D247" s="1" t="s">
        <v>201</v>
      </c>
      <c r="E247" s="10">
        <f t="shared" si="32"/>
        <v>324074.07407407404</v>
      </c>
      <c r="F247" s="10">
        <v>350000</v>
      </c>
      <c r="G247" s="14">
        <f t="shared" si="33"/>
        <v>25925.925925925956</v>
      </c>
      <c r="H247" s="15">
        <v>1</v>
      </c>
      <c r="I247" s="14">
        <f t="shared" si="34"/>
        <v>324074.07407407404</v>
      </c>
      <c r="J247" s="16">
        <f t="shared" si="35"/>
        <v>350000</v>
      </c>
      <c r="K247" s="182">
        <f t="shared" si="36"/>
        <v>25925.925925925956</v>
      </c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12.75">
      <c r="A248" s="5">
        <v>5</v>
      </c>
      <c r="B248" s="5"/>
      <c r="C248" s="1" t="s">
        <v>189</v>
      </c>
      <c r="D248" s="1" t="s">
        <v>201</v>
      </c>
      <c r="E248" s="10">
        <f t="shared" si="32"/>
        <v>55555.555555555555</v>
      </c>
      <c r="F248" s="10">
        <v>60000</v>
      </c>
      <c r="G248" s="14">
        <f t="shared" si="33"/>
        <v>4444.444444444445</v>
      </c>
      <c r="H248" s="15">
        <v>1</v>
      </c>
      <c r="I248" s="14">
        <f t="shared" si="34"/>
        <v>55555.555555555555</v>
      </c>
      <c r="J248" s="16">
        <f t="shared" si="35"/>
        <v>60000</v>
      </c>
      <c r="K248" s="182">
        <f t="shared" si="36"/>
        <v>4444.444444444445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12.75">
      <c r="A249" s="5">
        <v>6</v>
      </c>
      <c r="B249" s="5"/>
      <c r="C249" s="1" t="s">
        <v>311</v>
      </c>
      <c r="D249" s="1" t="s">
        <v>201</v>
      </c>
      <c r="E249" s="10">
        <f t="shared" si="32"/>
        <v>138888.88888888888</v>
      </c>
      <c r="F249" s="10">
        <v>150000</v>
      </c>
      <c r="G249" s="14">
        <f t="shared" si="33"/>
        <v>11111.111111111124</v>
      </c>
      <c r="H249" s="15">
        <v>1</v>
      </c>
      <c r="I249" s="14">
        <f t="shared" si="34"/>
        <v>138888.88888888888</v>
      </c>
      <c r="J249" s="16">
        <f t="shared" si="35"/>
        <v>150000</v>
      </c>
      <c r="K249" s="182">
        <f t="shared" si="36"/>
        <v>11111.111111111124</v>
      </c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12.75">
      <c r="A250" s="5">
        <v>7</v>
      </c>
      <c r="B250" s="5"/>
      <c r="C250" s="1" t="s">
        <v>190</v>
      </c>
      <c r="D250" s="1" t="s">
        <v>201</v>
      </c>
      <c r="E250" s="10">
        <f t="shared" si="32"/>
        <v>185185.18518518517</v>
      </c>
      <c r="F250" s="10">
        <v>200000</v>
      </c>
      <c r="G250" s="14">
        <f t="shared" si="33"/>
        <v>14814.814814814832</v>
      </c>
      <c r="H250" s="15">
        <v>1</v>
      </c>
      <c r="I250" s="14">
        <f t="shared" si="34"/>
        <v>185185.18518518517</v>
      </c>
      <c r="J250" s="16">
        <f t="shared" si="35"/>
        <v>200000</v>
      </c>
      <c r="K250" s="182">
        <f t="shared" si="36"/>
        <v>14814.814814814832</v>
      </c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12.75">
      <c r="A251" s="5">
        <v>8</v>
      </c>
      <c r="B251" s="5"/>
      <c r="C251" s="1" t="s">
        <v>191</v>
      </c>
      <c r="D251" s="1" t="s">
        <v>201</v>
      </c>
      <c r="E251" s="10">
        <f t="shared" si="32"/>
        <v>370370.37037037034</v>
      </c>
      <c r="F251" s="10">
        <v>400000</v>
      </c>
      <c r="G251" s="14">
        <f t="shared" si="33"/>
        <v>29629.629629629664</v>
      </c>
      <c r="H251" s="15">
        <v>1</v>
      </c>
      <c r="I251" s="14">
        <f t="shared" si="34"/>
        <v>370370.37037037034</v>
      </c>
      <c r="J251" s="16">
        <f t="shared" si="35"/>
        <v>400000</v>
      </c>
      <c r="K251" s="182">
        <f t="shared" si="36"/>
        <v>29629.629629629664</v>
      </c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12.75">
      <c r="A252" s="5">
        <v>9</v>
      </c>
      <c r="B252" s="5"/>
      <c r="C252" s="1" t="s">
        <v>192</v>
      </c>
      <c r="D252" s="1" t="s">
        <v>201</v>
      </c>
      <c r="E252" s="10">
        <f t="shared" si="32"/>
        <v>5555.555555555555</v>
      </c>
      <c r="F252" s="10">
        <v>6000</v>
      </c>
      <c r="G252" s="14">
        <f t="shared" si="33"/>
        <v>444.44444444444525</v>
      </c>
      <c r="H252" s="15">
        <v>1</v>
      </c>
      <c r="I252" s="14">
        <f t="shared" si="34"/>
        <v>5555.555555555555</v>
      </c>
      <c r="J252" s="16">
        <f t="shared" si="35"/>
        <v>6000</v>
      </c>
      <c r="K252" s="182">
        <f t="shared" si="36"/>
        <v>444.44444444444525</v>
      </c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12.75">
      <c r="A253" s="5">
        <v>10</v>
      </c>
      <c r="B253" s="5"/>
      <c r="C253" s="1" t="s">
        <v>193</v>
      </c>
      <c r="D253" s="1" t="s">
        <v>201</v>
      </c>
      <c r="E253" s="10">
        <f t="shared" si="32"/>
        <v>55555.555555555555</v>
      </c>
      <c r="F253" s="10">
        <v>60000</v>
      </c>
      <c r="G253" s="14">
        <f t="shared" si="33"/>
        <v>4444.444444444445</v>
      </c>
      <c r="H253" s="15">
        <v>6</v>
      </c>
      <c r="I253" s="14">
        <f t="shared" si="34"/>
        <v>333333.3333333333</v>
      </c>
      <c r="J253" s="16">
        <f t="shared" si="35"/>
        <v>360000</v>
      </c>
      <c r="K253" s="182">
        <f t="shared" si="36"/>
        <v>26666.666666666686</v>
      </c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2.75">
      <c r="A254" s="5">
        <v>11</v>
      </c>
      <c r="B254" s="5"/>
      <c r="C254" s="1" t="s">
        <v>99</v>
      </c>
      <c r="D254" s="1" t="s">
        <v>201</v>
      </c>
      <c r="E254" s="10">
        <f t="shared" si="32"/>
        <v>23148.148148148146</v>
      </c>
      <c r="F254" s="10">
        <v>25000</v>
      </c>
      <c r="G254" s="14">
        <f t="shared" si="33"/>
        <v>1851.851851851854</v>
      </c>
      <c r="H254" s="15">
        <v>8</v>
      </c>
      <c r="I254" s="14">
        <f t="shared" si="34"/>
        <v>185185.18518518517</v>
      </c>
      <c r="J254" s="16">
        <f t="shared" si="35"/>
        <v>200000</v>
      </c>
      <c r="K254" s="182">
        <f t="shared" si="36"/>
        <v>14814.814814814832</v>
      </c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2.75">
      <c r="A255" s="5">
        <v>12</v>
      </c>
      <c r="B255" s="5"/>
      <c r="C255" s="1" t="s">
        <v>194</v>
      </c>
      <c r="D255" s="1" t="s">
        <v>201</v>
      </c>
      <c r="E255" s="10">
        <f t="shared" si="32"/>
        <v>7407.407407407407</v>
      </c>
      <c r="F255" s="10">
        <v>8000</v>
      </c>
      <c r="G255" s="14">
        <f t="shared" si="33"/>
        <v>592.5925925925931</v>
      </c>
      <c r="H255" s="15">
        <v>3</v>
      </c>
      <c r="I255" s="14">
        <f t="shared" si="34"/>
        <v>22222.22222222222</v>
      </c>
      <c r="J255" s="16">
        <f t="shared" si="35"/>
        <v>24000</v>
      </c>
      <c r="K255" s="182">
        <f t="shared" si="36"/>
        <v>1777.777777777781</v>
      </c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2.75">
      <c r="A256" s="5">
        <v>13</v>
      </c>
      <c r="B256" s="5"/>
      <c r="C256" s="1" t="s">
        <v>195</v>
      </c>
      <c r="D256" s="1" t="s">
        <v>201</v>
      </c>
      <c r="E256" s="10">
        <f t="shared" si="32"/>
        <v>27777.777777777777</v>
      </c>
      <c r="F256" s="10">
        <v>30000</v>
      </c>
      <c r="G256" s="14">
        <f t="shared" si="33"/>
        <v>2222.2222222222226</v>
      </c>
      <c r="H256" s="15">
        <v>1</v>
      </c>
      <c r="I256" s="14">
        <f t="shared" si="34"/>
        <v>27777.777777777777</v>
      </c>
      <c r="J256" s="16">
        <f t="shared" si="35"/>
        <v>30000</v>
      </c>
      <c r="K256" s="182">
        <f t="shared" si="36"/>
        <v>2222.2222222222226</v>
      </c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12.75">
      <c r="A257" s="5">
        <v>14</v>
      </c>
      <c r="B257" s="5"/>
      <c r="C257" s="1" t="s">
        <v>196</v>
      </c>
      <c r="D257" s="1" t="s">
        <v>201</v>
      </c>
      <c r="E257" s="10">
        <f t="shared" si="32"/>
        <v>32407.407407407405</v>
      </c>
      <c r="F257" s="10">
        <v>35000</v>
      </c>
      <c r="G257" s="14">
        <f t="shared" si="33"/>
        <v>2592.592592592595</v>
      </c>
      <c r="H257" s="15">
        <v>1</v>
      </c>
      <c r="I257" s="14">
        <f t="shared" si="34"/>
        <v>32407.407407407405</v>
      </c>
      <c r="J257" s="16">
        <f t="shared" si="35"/>
        <v>35000</v>
      </c>
      <c r="K257" s="182">
        <f t="shared" si="36"/>
        <v>2592.592592592595</v>
      </c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12.75">
      <c r="A258" s="5">
        <v>16</v>
      </c>
      <c r="B258" s="5"/>
      <c r="C258" s="1" t="s">
        <v>198</v>
      </c>
      <c r="D258" s="1" t="s">
        <v>201</v>
      </c>
      <c r="E258" s="10">
        <f t="shared" si="32"/>
        <v>2777.7777777777774</v>
      </c>
      <c r="F258" s="10">
        <v>3000</v>
      </c>
      <c r="G258" s="14">
        <f t="shared" si="33"/>
        <v>222.22222222222263</v>
      </c>
      <c r="H258" s="15">
        <v>5</v>
      </c>
      <c r="I258" s="14">
        <f t="shared" si="34"/>
        <v>13888.888888888887</v>
      </c>
      <c r="J258" s="16">
        <f t="shared" si="35"/>
        <v>15000</v>
      </c>
      <c r="K258" s="182">
        <f t="shared" si="36"/>
        <v>1111.1111111111131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2.75">
      <c r="A259" s="5">
        <v>17</v>
      </c>
      <c r="B259" s="5"/>
      <c r="C259" s="1" t="s">
        <v>199</v>
      </c>
      <c r="D259" s="1" t="s">
        <v>201</v>
      </c>
      <c r="E259" s="10">
        <f t="shared" si="32"/>
        <v>1111.111111111111</v>
      </c>
      <c r="F259" s="10">
        <v>1200</v>
      </c>
      <c r="G259" s="14">
        <f t="shared" si="33"/>
        <v>88.88888888888891</v>
      </c>
      <c r="H259" s="15">
        <v>20</v>
      </c>
      <c r="I259" s="14">
        <f t="shared" si="34"/>
        <v>22222.222222222223</v>
      </c>
      <c r="J259" s="16">
        <f t="shared" si="35"/>
        <v>24000</v>
      </c>
      <c r="K259" s="182">
        <f t="shared" si="36"/>
        <v>1777.7777777777774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13.5" thickBot="1">
      <c r="A260" s="5">
        <v>18</v>
      </c>
      <c r="B260" s="5"/>
      <c r="C260" s="1" t="s">
        <v>200</v>
      </c>
      <c r="D260" s="1" t="s">
        <v>201</v>
      </c>
      <c r="E260" s="10">
        <f t="shared" si="32"/>
        <v>7407.407407407407</v>
      </c>
      <c r="F260" s="10">
        <v>8000</v>
      </c>
      <c r="G260" s="14">
        <f t="shared" si="33"/>
        <v>592.5925925925931</v>
      </c>
      <c r="H260" s="15">
        <v>1</v>
      </c>
      <c r="I260" s="14">
        <f t="shared" si="34"/>
        <v>7407.407407407407</v>
      </c>
      <c r="J260" s="16">
        <f t="shared" si="35"/>
        <v>8000</v>
      </c>
      <c r="K260" s="182">
        <f t="shared" si="36"/>
        <v>592.5925925925931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3.5" thickBot="1">
      <c r="A261" s="28"/>
      <c r="B261" s="39"/>
      <c r="C261" s="29"/>
      <c r="D261" s="29" t="s">
        <v>310</v>
      </c>
      <c r="E261" s="29" t="s">
        <v>14</v>
      </c>
      <c r="F261" s="29" t="s">
        <v>14</v>
      </c>
      <c r="G261" s="29" t="s">
        <v>16</v>
      </c>
      <c r="H261" s="30">
        <f>SUM(H244:H260)</f>
        <v>55</v>
      </c>
      <c r="I261" s="33">
        <f>SUM(I244:I260)</f>
        <v>2751851.851851851</v>
      </c>
      <c r="J261" s="33">
        <f>SUM(J244:J260)</f>
        <v>2972000</v>
      </c>
      <c r="K261" s="196">
        <f>SUM(K244:K260)</f>
        <v>220148.14814814835</v>
      </c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25.5">
      <c r="A262" s="3" t="s">
        <v>1</v>
      </c>
      <c r="B262" s="3"/>
      <c r="C262" s="2" t="s">
        <v>5</v>
      </c>
      <c r="D262" s="2" t="s">
        <v>299</v>
      </c>
      <c r="E262" s="2" t="s">
        <v>12</v>
      </c>
      <c r="F262" s="2" t="s">
        <v>13</v>
      </c>
      <c r="G262" s="3" t="s">
        <v>6</v>
      </c>
      <c r="H262" s="11" t="s">
        <v>2</v>
      </c>
      <c r="I262" s="2" t="s">
        <v>3</v>
      </c>
      <c r="J262" s="2" t="s">
        <v>4</v>
      </c>
      <c r="K262" s="171" t="s">
        <v>113</v>
      </c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.75">
      <c r="A263" s="5">
        <v>1</v>
      </c>
      <c r="B263" s="5"/>
      <c r="C263" s="1" t="s">
        <v>208</v>
      </c>
      <c r="D263" s="1" t="s">
        <v>209</v>
      </c>
      <c r="E263" s="37">
        <f>F263/1.08</f>
        <v>148148.14814814815</v>
      </c>
      <c r="F263" s="10">
        <v>160000</v>
      </c>
      <c r="G263" s="14">
        <f>F263-E263</f>
        <v>11851.851851851854</v>
      </c>
      <c r="H263" s="15">
        <v>1</v>
      </c>
      <c r="I263" s="14">
        <f>E263*H263</f>
        <v>148148.14814814815</v>
      </c>
      <c r="J263" s="16">
        <f>H263*F263</f>
        <v>160000</v>
      </c>
      <c r="K263" s="182">
        <f>J263-I263</f>
        <v>11851.851851851854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>
      <c r="A264" s="5">
        <v>2</v>
      </c>
      <c r="B264" s="5"/>
      <c r="C264" s="1" t="s">
        <v>312</v>
      </c>
      <c r="D264" s="1" t="s">
        <v>209</v>
      </c>
      <c r="E264" s="37">
        <f aca="true" t="shared" si="37" ref="E264:E273">F264/1.08</f>
        <v>462962.9629629629</v>
      </c>
      <c r="F264" s="10">
        <v>500000</v>
      </c>
      <c r="G264" s="14">
        <f aca="true" t="shared" si="38" ref="G264:G273">F264-E264</f>
        <v>37037.03703703708</v>
      </c>
      <c r="H264" s="15">
        <v>1</v>
      </c>
      <c r="I264" s="14">
        <f aca="true" t="shared" si="39" ref="I264:I273">E264*H264</f>
        <v>462962.9629629629</v>
      </c>
      <c r="J264" s="16">
        <f aca="true" t="shared" si="40" ref="J264:J273">H264*F264</f>
        <v>500000</v>
      </c>
      <c r="K264" s="182">
        <f aca="true" t="shared" si="41" ref="K264:K273">J264-I264</f>
        <v>37037.03703703708</v>
      </c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2.75">
      <c r="A265" s="5">
        <v>3</v>
      </c>
      <c r="B265" s="5"/>
      <c r="C265" s="1" t="s">
        <v>313</v>
      </c>
      <c r="D265" s="1" t="s">
        <v>209</v>
      </c>
      <c r="E265" s="37">
        <f t="shared" si="37"/>
        <v>2777.7777777777774</v>
      </c>
      <c r="F265" s="10">
        <v>3000</v>
      </c>
      <c r="G265" s="14">
        <f t="shared" si="38"/>
        <v>222.22222222222263</v>
      </c>
      <c r="H265" s="15">
        <v>1</v>
      </c>
      <c r="I265" s="14">
        <f t="shared" si="39"/>
        <v>2777.7777777777774</v>
      </c>
      <c r="J265" s="16">
        <f t="shared" si="40"/>
        <v>3000</v>
      </c>
      <c r="K265" s="182">
        <f t="shared" si="41"/>
        <v>222.22222222222263</v>
      </c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2.75">
      <c r="A266" s="5">
        <v>4</v>
      </c>
      <c r="B266" s="5"/>
      <c r="C266" s="1" t="s">
        <v>314</v>
      </c>
      <c r="D266" s="1" t="s">
        <v>209</v>
      </c>
      <c r="E266" s="37">
        <f t="shared" si="37"/>
        <v>18518.51851851852</v>
      </c>
      <c r="F266" s="10">
        <v>20000</v>
      </c>
      <c r="G266" s="14">
        <f t="shared" si="38"/>
        <v>1481.4814814814818</v>
      </c>
      <c r="H266" s="15">
        <v>2</v>
      </c>
      <c r="I266" s="14">
        <f t="shared" si="39"/>
        <v>37037.03703703704</v>
      </c>
      <c r="J266" s="16">
        <f t="shared" si="40"/>
        <v>40000</v>
      </c>
      <c r="K266" s="182">
        <f t="shared" si="41"/>
        <v>2962.9629629629635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.75">
      <c r="A267" s="5">
        <v>6</v>
      </c>
      <c r="B267" s="5"/>
      <c r="C267" s="1" t="s">
        <v>212</v>
      </c>
      <c r="D267" s="1" t="s">
        <v>209</v>
      </c>
      <c r="E267" s="37">
        <f t="shared" si="37"/>
        <v>27777.777777777777</v>
      </c>
      <c r="F267" s="10">
        <v>30000</v>
      </c>
      <c r="G267" s="14">
        <f t="shared" si="38"/>
        <v>2222.2222222222226</v>
      </c>
      <c r="H267" s="15">
        <v>1</v>
      </c>
      <c r="I267" s="14">
        <f t="shared" si="39"/>
        <v>27777.777777777777</v>
      </c>
      <c r="J267" s="16">
        <f t="shared" si="40"/>
        <v>30000</v>
      </c>
      <c r="K267" s="182">
        <f t="shared" si="41"/>
        <v>2222.2222222222226</v>
      </c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2.75">
      <c r="A268" s="5">
        <v>7</v>
      </c>
      <c r="B268" s="5"/>
      <c r="C268" s="1" t="s">
        <v>315</v>
      </c>
      <c r="D268" s="1" t="s">
        <v>209</v>
      </c>
      <c r="E268" s="37">
        <f t="shared" si="37"/>
        <v>37037.03703703704</v>
      </c>
      <c r="F268" s="10">
        <v>40000</v>
      </c>
      <c r="G268" s="14">
        <f t="shared" si="38"/>
        <v>2962.9629629629635</v>
      </c>
      <c r="H268" s="15">
        <v>2</v>
      </c>
      <c r="I268" s="14">
        <f t="shared" si="39"/>
        <v>74074.07407407407</v>
      </c>
      <c r="J268" s="16">
        <f t="shared" si="40"/>
        <v>80000</v>
      </c>
      <c r="K268" s="182">
        <f t="shared" si="41"/>
        <v>5925.925925925927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12.75">
      <c r="A269" s="5">
        <v>8</v>
      </c>
      <c r="B269" s="5"/>
      <c r="C269" s="1" t="s">
        <v>205</v>
      </c>
      <c r="D269" s="1" t="s">
        <v>209</v>
      </c>
      <c r="E269" s="37">
        <f t="shared" si="37"/>
        <v>7407.407407407407</v>
      </c>
      <c r="F269" s="10">
        <v>8000</v>
      </c>
      <c r="G269" s="14">
        <f t="shared" si="38"/>
        <v>592.5925925925931</v>
      </c>
      <c r="H269" s="15">
        <v>2</v>
      </c>
      <c r="I269" s="14">
        <f t="shared" si="39"/>
        <v>14814.814814814814</v>
      </c>
      <c r="J269" s="16">
        <f t="shared" si="40"/>
        <v>16000</v>
      </c>
      <c r="K269" s="182">
        <f t="shared" si="41"/>
        <v>1185.1851851851861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ht="33.75">
      <c r="A270" s="5">
        <v>9</v>
      </c>
      <c r="B270" s="5"/>
      <c r="C270" s="1" t="s">
        <v>228</v>
      </c>
      <c r="D270" s="1" t="s">
        <v>229</v>
      </c>
      <c r="E270" s="37">
        <f t="shared" si="37"/>
        <v>925.9259259259259</v>
      </c>
      <c r="F270" s="10">
        <v>1000</v>
      </c>
      <c r="G270" s="14">
        <f t="shared" si="38"/>
        <v>74.07407407407413</v>
      </c>
      <c r="H270" s="15">
        <v>2</v>
      </c>
      <c r="I270" s="14">
        <f t="shared" si="39"/>
        <v>1851.8518518518517</v>
      </c>
      <c r="J270" s="16">
        <f t="shared" si="40"/>
        <v>2000</v>
      </c>
      <c r="K270" s="182">
        <f t="shared" si="41"/>
        <v>148.14814814814827</v>
      </c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12.75">
      <c r="A271" s="5">
        <v>10</v>
      </c>
      <c r="B271" s="5"/>
      <c r="C271" s="1" t="s">
        <v>206</v>
      </c>
      <c r="D271" s="1" t="s">
        <v>209</v>
      </c>
      <c r="E271" s="37">
        <f t="shared" si="37"/>
        <v>18518.51851851852</v>
      </c>
      <c r="F271" s="10">
        <v>20000</v>
      </c>
      <c r="G271" s="14">
        <f t="shared" si="38"/>
        <v>1481.4814814814818</v>
      </c>
      <c r="H271" s="15">
        <v>3</v>
      </c>
      <c r="I271" s="14">
        <f t="shared" si="39"/>
        <v>55555.555555555555</v>
      </c>
      <c r="J271" s="16">
        <f t="shared" si="40"/>
        <v>60000</v>
      </c>
      <c r="K271" s="182">
        <f t="shared" si="41"/>
        <v>4444.444444444445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12.75">
      <c r="A272" s="5">
        <v>11</v>
      </c>
      <c r="B272" s="5"/>
      <c r="C272" s="1" t="s">
        <v>316</v>
      </c>
      <c r="D272" s="1" t="s">
        <v>209</v>
      </c>
      <c r="E272" s="37">
        <f t="shared" si="37"/>
        <v>37037.03703703704</v>
      </c>
      <c r="F272" s="10">
        <v>40000</v>
      </c>
      <c r="G272" s="14">
        <f t="shared" si="38"/>
        <v>2962.9629629629635</v>
      </c>
      <c r="H272" s="15">
        <v>1</v>
      </c>
      <c r="I272" s="14">
        <f t="shared" si="39"/>
        <v>37037.03703703704</v>
      </c>
      <c r="J272" s="16">
        <f t="shared" si="40"/>
        <v>40000</v>
      </c>
      <c r="K272" s="182">
        <f t="shared" si="41"/>
        <v>2962.9629629629635</v>
      </c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13.5" thickBot="1">
      <c r="A273" s="5">
        <v>12</v>
      </c>
      <c r="B273" s="5"/>
      <c r="C273" s="1" t="s">
        <v>317</v>
      </c>
      <c r="D273" s="1" t="s">
        <v>209</v>
      </c>
      <c r="E273" s="37">
        <f t="shared" si="37"/>
        <v>2037.037037037037</v>
      </c>
      <c r="F273" s="10">
        <v>2200</v>
      </c>
      <c r="G273" s="14">
        <f t="shared" si="38"/>
        <v>162.96296296296305</v>
      </c>
      <c r="H273" s="15">
        <v>10</v>
      </c>
      <c r="I273" s="14">
        <f t="shared" si="39"/>
        <v>20370.37037037037</v>
      </c>
      <c r="J273" s="16">
        <f t="shared" si="40"/>
        <v>22000</v>
      </c>
      <c r="K273" s="182">
        <f t="shared" si="41"/>
        <v>1629.6296296296314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ht="13.5" thickBot="1">
      <c r="A274" s="28"/>
      <c r="B274" s="39"/>
      <c r="C274" s="29"/>
      <c r="D274" s="29" t="s">
        <v>310</v>
      </c>
      <c r="E274" s="29" t="s">
        <v>14</v>
      </c>
      <c r="F274" s="29" t="s">
        <v>14</v>
      </c>
      <c r="G274" s="29" t="s">
        <v>16</v>
      </c>
      <c r="H274" s="30">
        <f>SUM(H263:H273)</f>
        <v>26</v>
      </c>
      <c r="I274" s="33">
        <f>SUM(I263:I273)</f>
        <v>882407.4074074072</v>
      </c>
      <c r="J274" s="33">
        <f>SUM(J263:J273)</f>
        <v>953000</v>
      </c>
      <c r="K274" s="196">
        <f>SUM(K263:K273)</f>
        <v>70592.59259259263</v>
      </c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11" ht="25.5">
      <c r="A275" s="3" t="s">
        <v>1</v>
      </c>
      <c r="B275" s="3" t="s">
        <v>14</v>
      </c>
      <c r="C275" s="2" t="s">
        <v>5</v>
      </c>
      <c r="D275" s="2" t="s">
        <v>299</v>
      </c>
      <c r="E275" s="2" t="s">
        <v>12</v>
      </c>
      <c r="F275" s="2" t="s">
        <v>13</v>
      </c>
      <c r="G275" s="3" t="s">
        <v>6</v>
      </c>
      <c r="H275" s="11" t="s">
        <v>2</v>
      </c>
      <c r="I275" s="2" t="s">
        <v>3</v>
      </c>
      <c r="J275" s="2" t="s">
        <v>4</v>
      </c>
      <c r="K275" s="171" t="s">
        <v>113</v>
      </c>
    </row>
    <row r="276" spans="1:12" ht="52.5" customHeight="1" hidden="1">
      <c r="A276" s="213" t="s">
        <v>213</v>
      </c>
      <c r="B276" s="214"/>
      <c r="C276" s="214"/>
      <c r="D276" s="214"/>
      <c r="E276" s="214"/>
      <c r="F276" s="214"/>
      <c r="G276" s="215"/>
      <c r="H276" s="56"/>
      <c r="I276" s="56">
        <f>I274+I261+I240+I219+I183+I57+I11</f>
        <v>21006977.82023487</v>
      </c>
      <c r="J276" s="56">
        <f>J274+J261+J240+J219+J183+J57+J11</f>
        <v>23886078.430000003</v>
      </c>
      <c r="K276" s="197">
        <f>K274+K261+K240+K219+K183+K57+K11</f>
        <v>2879100.609765132</v>
      </c>
      <c r="L276" s="18"/>
    </row>
    <row r="277" ht="12.75">
      <c r="C277" s="9" t="s">
        <v>9</v>
      </c>
    </row>
    <row r="278" ht="12.75">
      <c r="C278" s="4" t="s">
        <v>8</v>
      </c>
    </row>
  </sheetData>
  <sheetProtection/>
  <mergeCells count="10">
    <mergeCell ref="D4:I4"/>
    <mergeCell ref="A276:G276"/>
    <mergeCell ref="D5:I5"/>
    <mergeCell ref="A1:J1"/>
    <mergeCell ref="A2:H2"/>
    <mergeCell ref="D6:H6"/>
    <mergeCell ref="D8:H8"/>
    <mergeCell ref="A4:C4"/>
    <mergeCell ref="A8:C8"/>
    <mergeCell ref="A5:C5"/>
  </mergeCells>
  <printOptions/>
  <pageMargins left="0.11811023622047245" right="0.1968503937007874" top="0.4330708661417323" bottom="0.4330708661417323" header="0.3937007874015748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0" bestFit="1" customWidth="1"/>
    <col min="2" max="2" width="63.421875" style="0" customWidth="1"/>
    <col min="3" max="3" width="9.7109375" style="0" bestFit="1" customWidth="1"/>
    <col min="4" max="5" width="16.00390625" style="0" bestFit="1" customWidth="1"/>
    <col min="6" max="6" width="13.421875" style="0" bestFit="1" customWidth="1"/>
  </cols>
  <sheetData>
    <row r="3" spans="2:6" ht="15.75">
      <c r="B3" s="59" t="s">
        <v>230</v>
      </c>
      <c r="C3" s="58"/>
      <c r="D3" s="58"/>
      <c r="E3" s="58"/>
      <c r="F3" s="58"/>
    </row>
    <row r="4" spans="1:6" ht="13.5">
      <c r="A4" s="60" t="s">
        <v>1</v>
      </c>
      <c r="B4" s="60" t="s">
        <v>5</v>
      </c>
      <c r="C4" s="61" t="s">
        <v>2</v>
      </c>
      <c r="D4" s="60" t="s">
        <v>3</v>
      </c>
      <c r="E4" s="60" t="s">
        <v>4</v>
      </c>
      <c r="F4" s="60" t="s">
        <v>113</v>
      </c>
    </row>
    <row r="5" spans="1:6" ht="12.75">
      <c r="A5" s="7">
        <v>1</v>
      </c>
      <c r="B5" s="7" t="s">
        <v>60</v>
      </c>
      <c r="C5" s="7">
        <v>2</v>
      </c>
      <c r="D5" s="40">
        <v>17600</v>
      </c>
      <c r="E5" s="40">
        <v>19008</v>
      </c>
      <c r="F5" s="40">
        <v>1408</v>
      </c>
    </row>
    <row r="6" spans="1:6" ht="12.75">
      <c r="A6" s="7">
        <v>2</v>
      </c>
      <c r="B6" s="7" t="s">
        <v>62</v>
      </c>
      <c r="C6" s="7">
        <v>5</v>
      </c>
      <c r="D6" s="40">
        <v>18000</v>
      </c>
      <c r="E6" s="40">
        <v>22140</v>
      </c>
      <c r="F6" s="40">
        <v>4140</v>
      </c>
    </row>
    <row r="7" spans="1:6" ht="12.75">
      <c r="A7" s="7">
        <v>3</v>
      </c>
      <c r="B7" s="7" t="s">
        <v>63</v>
      </c>
      <c r="C7" s="7">
        <v>8</v>
      </c>
      <c r="D7" s="40">
        <v>33600</v>
      </c>
      <c r="E7" s="40">
        <v>41328</v>
      </c>
      <c r="F7" s="40">
        <v>7728</v>
      </c>
    </row>
    <row r="8" spans="1:6" ht="12.75">
      <c r="A8" s="7">
        <v>4</v>
      </c>
      <c r="B8" s="7" t="s">
        <v>65</v>
      </c>
      <c r="C8" s="7">
        <v>1</v>
      </c>
      <c r="D8" s="40">
        <v>2300</v>
      </c>
      <c r="E8" s="40">
        <v>2829</v>
      </c>
      <c r="F8" s="40">
        <v>529</v>
      </c>
    </row>
    <row r="9" spans="1:6" ht="12.75">
      <c r="A9" s="7">
        <v>5</v>
      </c>
      <c r="B9" s="7" t="s">
        <v>68</v>
      </c>
      <c r="C9" s="7">
        <v>1</v>
      </c>
      <c r="D9" s="40">
        <v>17415</v>
      </c>
      <c r="E9" s="40">
        <v>18808.2</v>
      </c>
      <c r="F9" s="40">
        <v>1393.2</v>
      </c>
    </row>
    <row r="10" spans="1:6" ht="12.75">
      <c r="A10" s="7">
        <v>6</v>
      </c>
      <c r="B10" s="7" t="s">
        <v>78</v>
      </c>
      <c r="C10" s="7">
        <v>4</v>
      </c>
      <c r="D10" s="40">
        <v>22000</v>
      </c>
      <c r="E10" s="40">
        <v>23760</v>
      </c>
      <c r="F10" s="40">
        <v>1760</v>
      </c>
    </row>
    <row r="11" spans="1:6" ht="12.75">
      <c r="A11" s="7">
        <v>7</v>
      </c>
      <c r="B11" s="7" t="s">
        <v>114</v>
      </c>
      <c r="C11" s="7">
        <v>7</v>
      </c>
      <c r="D11" s="40">
        <v>315000</v>
      </c>
      <c r="E11" s="40">
        <v>340200</v>
      </c>
      <c r="F11" s="40">
        <v>25200</v>
      </c>
    </row>
    <row r="12" spans="1:6" ht="12.75">
      <c r="A12" s="7">
        <v>8</v>
      </c>
      <c r="B12" s="7" t="s">
        <v>82</v>
      </c>
      <c r="C12" s="7">
        <v>17</v>
      </c>
      <c r="D12" s="40">
        <v>102000</v>
      </c>
      <c r="E12" s="40">
        <v>110160</v>
      </c>
      <c r="F12" s="40">
        <v>8160</v>
      </c>
    </row>
    <row r="13" spans="1:6" ht="12.75">
      <c r="A13" s="7">
        <v>9</v>
      </c>
      <c r="B13" s="7" t="s">
        <v>83</v>
      </c>
      <c r="C13" s="7">
        <v>41</v>
      </c>
      <c r="D13" s="40">
        <v>246000</v>
      </c>
      <c r="E13" s="40">
        <v>265680</v>
      </c>
      <c r="F13" s="40">
        <v>19680</v>
      </c>
    </row>
    <row r="14" spans="1:6" ht="12.75">
      <c r="A14" s="7">
        <v>10</v>
      </c>
      <c r="B14" s="7" t="s">
        <v>84</v>
      </c>
      <c r="C14" s="7">
        <v>12</v>
      </c>
      <c r="D14" s="40">
        <v>72000</v>
      </c>
      <c r="E14" s="40">
        <v>77760</v>
      </c>
      <c r="F14" s="40">
        <v>5760</v>
      </c>
    </row>
    <row r="15" spans="1:6" ht="12.75">
      <c r="A15" s="7">
        <v>11</v>
      </c>
      <c r="B15" s="7" t="s">
        <v>94</v>
      </c>
      <c r="C15" s="7">
        <v>1</v>
      </c>
      <c r="D15" s="40">
        <v>550000</v>
      </c>
      <c r="E15" s="40">
        <v>594000</v>
      </c>
      <c r="F15" s="40">
        <v>44000</v>
      </c>
    </row>
    <row r="16" spans="1:6" ht="12.75">
      <c r="A16" s="7">
        <v>12</v>
      </c>
      <c r="B16" s="7" t="s">
        <v>216</v>
      </c>
      <c r="C16" s="7">
        <v>1</v>
      </c>
      <c r="D16" s="40">
        <v>88500</v>
      </c>
      <c r="E16" s="40">
        <v>95580</v>
      </c>
      <c r="F16" s="40">
        <v>7080</v>
      </c>
    </row>
    <row r="17" spans="1:6" ht="12.75">
      <c r="A17" s="7">
        <v>13</v>
      </c>
      <c r="B17" s="7" t="s">
        <v>95</v>
      </c>
      <c r="C17" s="7">
        <v>2</v>
      </c>
      <c r="D17" s="40">
        <v>2400000</v>
      </c>
      <c r="E17" s="40">
        <v>2592000</v>
      </c>
      <c r="F17" s="40">
        <v>192000</v>
      </c>
    </row>
    <row r="18" spans="1:6" ht="12.75">
      <c r="A18" s="7">
        <v>14</v>
      </c>
      <c r="B18" s="7" t="s">
        <v>217</v>
      </c>
      <c r="C18" s="7">
        <v>2</v>
      </c>
      <c r="D18" s="40">
        <v>96000</v>
      </c>
      <c r="E18" s="40">
        <v>103680</v>
      </c>
      <c r="F18" s="40">
        <v>7680</v>
      </c>
    </row>
    <row r="19" spans="1:6" ht="12.75">
      <c r="A19" s="7">
        <v>15</v>
      </c>
      <c r="B19" s="7" t="s">
        <v>100</v>
      </c>
      <c r="C19" s="7">
        <v>2</v>
      </c>
      <c r="D19" s="40">
        <v>4900</v>
      </c>
      <c r="E19" s="40">
        <v>5292</v>
      </c>
      <c r="F19" s="40">
        <v>392</v>
      </c>
    </row>
    <row r="20" spans="1:6" ht="12.75">
      <c r="A20" s="7">
        <v>16</v>
      </c>
      <c r="B20" s="7" t="s">
        <v>101</v>
      </c>
      <c r="C20" s="7">
        <v>7</v>
      </c>
      <c r="D20" s="40">
        <v>30331</v>
      </c>
      <c r="E20" s="40">
        <v>32757.48</v>
      </c>
      <c r="F20" s="40">
        <v>2426.48</v>
      </c>
    </row>
    <row r="21" spans="1:6" ht="12.75">
      <c r="A21" s="7">
        <v>17</v>
      </c>
      <c r="B21" s="7" t="s">
        <v>102</v>
      </c>
      <c r="C21" s="7">
        <v>7</v>
      </c>
      <c r="D21" s="40">
        <v>183750</v>
      </c>
      <c r="E21" s="40">
        <v>198450</v>
      </c>
      <c r="F21" s="40">
        <v>14700</v>
      </c>
    </row>
    <row r="22" spans="1:6" ht="12.75">
      <c r="A22" s="7">
        <v>18</v>
      </c>
      <c r="B22" s="7" t="s">
        <v>103</v>
      </c>
      <c r="C22" s="7">
        <v>17</v>
      </c>
      <c r="D22" s="40">
        <v>77350</v>
      </c>
      <c r="E22" s="40">
        <v>83538</v>
      </c>
      <c r="F22" s="40">
        <v>6188</v>
      </c>
    </row>
    <row r="23" spans="1:6" ht="12.75">
      <c r="A23" s="7">
        <v>19</v>
      </c>
      <c r="B23" s="7" t="s">
        <v>104</v>
      </c>
      <c r="C23" s="7">
        <v>3</v>
      </c>
      <c r="D23" s="40">
        <v>7500</v>
      </c>
      <c r="E23" s="40">
        <v>8100</v>
      </c>
      <c r="F23" s="40">
        <v>600</v>
      </c>
    </row>
    <row r="24" spans="1:6" ht="12.75">
      <c r="A24" s="7">
        <v>20</v>
      </c>
      <c r="B24" s="7" t="s">
        <v>106</v>
      </c>
      <c r="C24" s="7">
        <v>1</v>
      </c>
      <c r="D24" s="40">
        <v>350000</v>
      </c>
      <c r="E24" s="40">
        <v>378000</v>
      </c>
      <c r="F24" s="40">
        <v>28000</v>
      </c>
    </row>
    <row r="25" spans="1:6" ht="12.75">
      <c r="A25" s="7">
        <v>21</v>
      </c>
      <c r="B25" s="7" t="s">
        <v>218</v>
      </c>
      <c r="C25" s="7">
        <v>2</v>
      </c>
      <c r="D25" s="40">
        <v>12600</v>
      </c>
      <c r="E25" s="40">
        <v>13608</v>
      </c>
      <c r="F25" s="40">
        <v>1008</v>
      </c>
    </row>
    <row r="26" spans="1:6" ht="12.75">
      <c r="A26" s="7">
        <v>22</v>
      </c>
      <c r="B26" s="7" t="s">
        <v>219</v>
      </c>
      <c r="C26" s="7">
        <v>1</v>
      </c>
      <c r="D26" s="40">
        <v>8300</v>
      </c>
      <c r="E26" s="40">
        <v>8964</v>
      </c>
      <c r="F26" s="40">
        <v>664</v>
      </c>
    </row>
    <row r="27" spans="1:6" ht="12.75">
      <c r="A27" s="7">
        <v>23</v>
      </c>
      <c r="B27" s="7" t="s">
        <v>120</v>
      </c>
      <c r="C27" s="7">
        <v>6</v>
      </c>
      <c r="D27" s="40">
        <v>58800</v>
      </c>
      <c r="E27" s="40">
        <v>63504</v>
      </c>
      <c r="F27" s="40">
        <v>4704</v>
      </c>
    </row>
    <row r="28" spans="1:6" ht="12.75">
      <c r="A28" s="7">
        <v>24</v>
      </c>
      <c r="B28" s="7" t="s">
        <v>121</v>
      </c>
      <c r="C28" s="7">
        <v>156</v>
      </c>
      <c r="D28" s="40">
        <v>499200</v>
      </c>
      <c r="E28" s="40">
        <v>539136</v>
      </c>
      <c r="F28" s="40">
        <v>39936</v>
      </c>
    </row>
    <row r="29" spans="1:6" ht="12.75">
      <c r="A29" s="7">
        <v>25</v>
      </c>
      <c r="B29" s="7" t="s">
        <v>122</v>
      </c>
      <c r="C29" s="7">
        <v>60</v>
      </c>
      <c r="D29" s="40">
        <v>292800</v>
      </c>
      <c r="E29" s="40">
        <v>316224</v>
      </c>
      <c r="F29" s="40">
        <v>23424</v>
      </c>
    </row>
    <row r="30" spans="1:6" ht="12.75">
      <c r="A30" s="7">
        <v>26</v>
      </c>
      <c r="B30" s="7" t="s">
        <v>123</v>
      </c>
      <c r="C30" s="7">
        <v>20</v>
      </c>
      <c r="D30" s="40">
        <v>108000</v>
      </c>
      <c r="E30" s="40">
        <v>116640</v>
      </c>
      <c r="F30" s="40">
        <v>8640</v>
      </c>
    </row>
    <row r="31" spans="1:6" ht="12.75">
      <c r="A31" s="7">
        <v>27</v>
      </c>
      <c r="B31" s="7" t="s">
        <v>126</v>
      </c>
      <c r="C31" s="7">
        <v>6</v>
      </c>
      <c r="D31" s="40">
        <v>168000</v>
      </c>
      <c r="E31" s="40">
        <v>181440</v>
      </c>
      <c r="F31" s="40">
        <v>13440</v>
      </c>
    </row>
    <row r="32" spans="1:6" ht="12.75">
      <c r="A32" s="7">
        <v>28</v>
      </c>
      <c r="B32" s="7" t="s">
        <v>126</v>
      </c>
      <c r="C32" s="7">
        <v>18</v>
      </c>
      <c r="D32" s="40">
        <v>324000</v>
      </c>
      <c r="E32" s="40">
        <v>349920</v>
      </c>
      <c r="F32" s="40">
        <v>25920</v>
      </c>
    </row>
    <row r="33" spans="1:6" ht="12.75">
      <c r="A33" s="7">
        <v>29</v>
      </c>
      <c r="B33" s="7" t="s">
        <v>126</v>
      </c>
      <c r="C33" s="7">
        <v>5</v>
      </c>
      <c r="D33" s="40">
        <v>90000</v>
      </c>
      <c r="E33" s="40">
        <v>97200</v>
      </c>
      <c r="F33" s="40">
        <v>7200</v>
      </c>
    </row>
    <row r="34" spans="1:6" ht="12.75">
      <c r="A34" s="7">
        <v>30</v>
      </c>
      <c r="B34" s="7" t="s">
        <v>126</v>
      </c>
      <c r="C34" s="7">
        <v>6</v>
      </c>
      <c r="D34" s="40">
        <v>108000</v>
      </c>
      <c r="E34" s="40">
        <v>116640</v>
      </c>
      <c r="F34" s="40">
        <v>8640</v>
      </c>
    </row>
    <row r="35" spans="1:6" ht="12.75">
      <c r="A35" s="7">
        <v>31</v>
      </c>
      <c r="B35" s="7" t="s">
        <v>127</v>
      </c>
      <c r="C35" s="7">
        <v>6</v>
      </c>
      <c r="D35" s="40">
        <v>144000</v>
      </c>
      <c r="E35" s="40">
        <v>155520</v>
      </c>
      <c r="F35" s="40">
        <v>11520</v>
      </c>
    </row>
    <row r="36" spans="1:6" ht="12.75">
      <c r="A36" s="7">
        <v>32</v>
      </c>
      <c r="B36" s="7" t="s">
        <v>128</v>
      </c>
      <c r="C36" s="7">
        <v>15</v>
      </c>
      <c r="D36" s="40">
        <v>135000</v>
      </c>
      <c r="E36" s="40">
        <v>145800</v>
      </c>
      <c r="F36" s="40">
        <v>10800</v>
      </c>
    </row>
    <row r="37" spans="1:6" ht="12.75">
      <c r="A37" s="7">
        <v>33</v>
      </c>
      <c r="B37" s="7" t="s">
        <v>129</v>
      </c>
      <c r="C37" s="7">
        <v>2</v>
      </c>
      <c r="D37" s="40">
        <v>30000</v>
      </c>
      <c r="E37" s="40">
        <v>32400</v>
      </c>
      <c r="F37" s="40">
        <v>2400</v>
      </c>
    </row>
    <row r="38" spans="1:6" ht="12.75">
      <c r="A38" s="7">
        <v>34</v>
      </c>
      <c r="B38" s="7" t="s">
        <v>130</v>
      </c>
      <c r="C38" s="7">
        <v>6</v>
      </c>
      <c r="D38" s="40">
        <v>15900</v>
      </c>
      <c r="E38" s="40">
        <v>17172</v>
      </c>
      <c r="F38" s="40">
        <v>1272</v>
      </c>
    </row>
    <row r="39" spans="1:6" ht="12.75">
      <c r="A39" s="7">
        <v>35</v>
      </c>
      <c r="B39" s="7" t="s">
        <v>131</v>
      </c>
      <c r="C39" s="7">
        <v>6</v>
      </c>
      <c r="D39" s="40">
        <v>15000</v>
      </c>
      <c r="E39" s="40">
        <v>16200</v>
      </c>
      <c r="F39" s="40">
        <v>1200</v>
      </c>
    </row>
    <row r="40" spans="1:6" ht="12.75">
      <c r="A40" s="7">
        <v>36</v>
      </c>
      <c r="B40" s="7" t="s">
        <v>132</v>
      </c>
      <c r="C40" s="7">
        <v>30</v>
      </c>
      <c r="D40" s="40">
        <v>15000</v>
      </c>
      <c r="E40" s="40">
        <v>16200</v>
      </c>
      <c r="F40" s="40">
        <v>1200</v>
      </c>
    </row>
    <row r="41" spans="1:6" ht="12.75">
      <c r="A41" s="7">
        <v>37</v>
      </c>
      <c r="B41" s="7" t="s">
        <v>185</v>
      </c>
      <c r="C41" s="7">
        <v>1</v>
      </c>
      <c r="D41" s="40">
        <v>416666.6666666666</v>
      </c>
      <c r="E41" s="40">
        <v>450000</v>
      </c>
      <c r="F41" s="40">
        <v>33333.33333333337</v>
      </c>
    </row>
    <row r="42" spans="1:6" ht="12.75">
      <c r="A42" s="7">
        <v>38</v>
      </c>
      <c r="B42" s="7" t="s">
        <v>186</v>
      </c>
      <c r="C42" s="7">
        <v>2</v>
      </c>
      <c r="D42" s="40">
        <v>555555.5555555555</v>
      </c>
      <c r="E42" s="40">
        <v>600000</v>
      </c>
      <c r="F42" s="40">
        <v>44444.444444444496</v>
      </c>
    </row>
    <row r="43" spans="1:6" ht="12.75">
      <c r="A43" s="7">
        <v>39</v>
      </c>
      <c r="B43" s="7" t="s">
        <v>187</v>
      </c>
      <c r="C43" s="7">
        <v>1</v>
      </c>
      <c r="D43" s="40">
        <v>55555.555555555555</v>
      </c>
      <c r="E43" s="40">
        <v>60000</v>
      </c>
      <c r="F43" s="40">
        <v>4444.444444444445</v>
      </c>
    </row>
    <row r="44" spans="1:6" ht="12.75">
      <c r="A44" s="7">
        <v>40</v>
      </c>
      <c r="B44" s="7" t="s">
        <v>188</v>
      </c>
      <c r="C44" s="7">
        <v>1</v>
      </c>
      <c r="D44" s="40">
        <v>324074.07407407404</v>
      </c>
      <c r="E44" s="40">
        <v>350000</v>
      </c>
      <c r="F44" s="40">
        <v>25925.925925925956</v>
      </c>
    </row>
    <row r="45" spans="1:6" ht="12.75">
      <c r="A45" s="7">
        <v>41</v>
      </c>
      <c r="B45" s="7" t="s">
        <v>189</v>
      </c>
      <c r="C45" s="7">
        <v>1</v>
      </c>
      <c r="D45" s="40">
        <v>55555.555555555555</v>
      </c>
      <c r="E45" s="40">
        <v>60000</v>
      </c>
      <c r="F45" s="40">
        <v>4444.444444444445</v>
      </c>
    </row>
    <row r="46" spans="1:6" ht="12.75">
      <c r="A46" s="7">
        <v>42</v>
      </c>
      <c r="B46" s="7" t="s">
        <v>227</v>
      </c>
      <c r="C46" s="7">
        <v>1</v>
      </c>
      <c r="D46" s="40">
        <v>138888.88888888888</v>
      </c>
      <c r="E46" s="40">
        <v>150000</v>
      </c>
      <c r="F46" s="40">
        <v>11111.111111111124</v>
      </c>
    </row>
    <row r="47" spans="1:6" ht="12.75">
      <c r="A47" s="7">
        <v>43</v>
      </c>
      <c r="B47" s="7" t="s">
        <v>190</v>
      </c>
      <c r="C47" s="7">
        <v>1</v>
      </c>
      <c r="D47" s="40">
        <v>185185.18518518517</v>
      </c>
      <c r="E47" s="40">
        <v>200000</v>
      </c>
      <c r="F47" s="40">
        <v>14814.814814814832</v>
      </c>
    </row>
    <row r="48" spans="1:6" ht="12.75">
      <c r="A48" s="7">
        <v>44</v>
      </c>
      <c r="B48" s="7" t="s">
        <v>191</v>
      </c>
      <c r="C48" s="7">
        <v>1</v>
      </c>
      <c r="D48" s="40">
        <v>370370.37037037034</v>
      </c>
      <c r="E48" s="40">
        <v>400000</v>
      </c>
      <c r="F48" s="40">
        <v>29629.629629629664</v>
      </c>
    </row>
    <row r="49" spans="1:6" ht="12.75">
      <c r="A49" s="7">
        <v>45</v>
      </c>
      <c r="B49" s="7" t="s">
        <v>192</v>
      </c>
      <c r="C49" s="7">
        <v>1</v>
      </c>
      <c r="D49" s="40">
        <v>5555.555555555555</v>
      </c>
      <c r="E49" s="40">
        <v>6000</v>
      </c>
      <c r="F49" s="40">
        <v>444.44444444444525</v>
      </c>
    </row>
    <row r="50" spans="1:6" ht="12.75">
      <c r="A50" s="7">
        <v>46</v>
      </c>
      <c r="B50" s="7" t="s">
        <v>193</v>
      </c>
      <c r="C50" s="7">
        <v>6</v>
      </c>
      <c r="D50" s="40">
        <v>333333.3333333333</v>
      </c>
      <c r="E50" s="40">
        <v>360000</v>
      </c>
      <c r="F50" s="40">
        <v>26666.666666666686</v>
      </c>
    </row>
    <row r="51" spans="1:6" ht="12.75">
      <c r="A51" s="7">
        <v>47</v>
      </c>
      <c r="B51" s="7" t="s">
        <v>99</v>
      </c>
      <c r="C51" s="7">
        <v>8</v>
      </c>
      <c r="D51" s="40">
        <v>185185.18518518517</v>
      </c>
      <c r="E51" s="40">
        <v>200000</v>
      </c>
      <c r="F51" s="40">
        <v>14814.814814814832</v>
      </c>
    </row>
    <row r="52" spans="1:6" ht="12.75">
      <c r="A52" s="7">
        <v>48</v>
      </c>
      <c r="B52" s="7" t="s">
        <v>194</v>
      </c>
      <c r="C52" s="7">
        <v>3</v>
      </c>
      <c r="D52" s="40">
        <v>22222.22222222222</v>
      </c>
      <c r="E52" s="40">
        <v>24000</v>
      </c>
      <c r="F52" s="40">
        <v>1777.777777777781</v>
      </c>
    </row>
    <row r="53" spans="1:6" ht="12.75">
      <c r="A53" s="7">
        <v>49</v>
      </c>
      <c r="B53" s="7" t="s">
        <v>195</v>
      </c>
      <c r="C53" s="7">
        <v>1</v>
      </c>
      <c r="D53" s="40">
        <v>27777.777777777777</v>
      </c>
      <c r="E53" s="40">
        <v>30000</v>
      </c>
      <c r="F53" s="40">
        <v>2222.2222222222226</v>
      </c>
    </row>
    <row r="54" spans="1:6" ht="12.75">
      <c r="A54" s="7">
        <v>50</v>
      </c>
      <c r="B54" s="7" t="s">
        <v>196</v>
      </c>
      <c r="C54" s="7">
        <v>1</v>
      </c>
      <c r="D54" s="40">
        <v>32407.407407407405</v>
      </c>
      <c r="E54" s="40">
        <v>35000</v>
      </c>
      <c r="F54" s="40">
        <v>2592.592592592595</v>
      </c>
    </row>
    <row r="55" spans="1:6" ht="12.75">
      <c r="A55" s="7">
        <v>51</v>
      </c>
      <c r="B55" s="7" t="s">
        <v>198</v>
      </c>
      <c r="C55" s="7">
        <v>5</v>
      </c>
      <c r="D55" s="40">
        <v>13888.888888888887</v>
      </c>
      <c r="E55" s="40">
        <v>15000</v>
      </c>
      <c r="F55" s="40">
        <v>1111.1111111111131</v>
      </c>
    </row>
    <row r="56" spans="1:6" ht="12.75">
      <c r="A56" s="7">
        <v>52</v>
      </c>
      <c r="B56" s="7" t="s">
        <v>199</v>
      </c>
      <c r="C56" s="7">
        <v>20</v>
      </c>
      <c r="D56" s="40">
        <v>22222.222222222223</v>
      </c>
      <c r="E56" s="40">
        <v>24000</v>
      </c>
      <c r="F56" s="40">
        <v>1777.7777777777774</v>
      </c>
    </row>
    <row r="57" spans="1:6" ht="12.75">
      <c r="A57" s="7">
        <v>53</v>
      </c>
      <c r="B57" s="7" t="s">
        <v>200</v>
      </c>
      <c r="C57" s="7">
        <v>1</v>
      </c>
      <c r="D57" s="40">
        <v>7407.407407407407</v>
      </c>
      <c r="E57" s="40">
        <v>8000</v>
      </c>
      <c r="F57" s="40">
        <v>592.5925925925931</v>
      </c>
    </row>
    <row r="58" spans="1:6" ht="12.75">
      <c r="A58" s="7">
        <v>54</v>
      </c>
      <c r="B58" s="7" t="s">
        <v>208</v>
      </c>
      <c r="C58" s="7">
        <v>1</v>
      </c>
      <c r="D58" s="40">
        <v>148148.14814814815</v>
      </c>
      <c r="E58" s="40">
        <v>160000</v>
      </c>
      <c r="F58" s="40">
        <v>11851.851851851854</v>
      </c>
    </row>
    <row r="59" spans="1:6" ht="12.75">
      <c r="A59" s="7">
        <v>55</v>
      </c>
      <c r="B59" s="7" t="s">
        <v>210</v>
      </c>
      <c r="C59" s="7">
        <v>1</v>
      </c>
      <c r="D59" s="40">
        <v>462962.9629629629</v>
      </c>
      <c r="E59" s="40">
        <v>500000</v>
      </c>
      <c r="F59" s="40">
        <v>37037.03703703708</v>
      </c>
    </row>
    <row r="60" spans="1:6" ht="12.75">
      <c r="A60" s="7">
        <v>56</v>
      </c>
      <c r="B60" s="7" t="s">
        <v>202</v>
      </c>
      <c r="C60" s="7">
        <v>1</v>
      </c>
      <c r="D60" s="40">
        <v>2777.7777777777774</v>
      </c>
      <c r="E60" s="40">
        <v>3000</v>
      </c>
      <c r="F60" s="40">
        <v>222.22222222222263</v>
      </c>
    </row>
    <row r="61" spans="1:6" ht="12.75">
      <c r="A61" s="7">
        <v>57</v>
      </c>
      <c r="B61" s="7" t="s">
        <v>203</v>
      </c>
      <c r="C61" s="7">
        <v>2</v>
      </c>
      <c r="D61" s="40">
        <v>37037.03703703704</v>
      </c>
      <c r="E61" s="40">
        <v>40000</v>
      </c>
      <c r="F61" s="40">
        <v>2962.9629629629635</v>
      </c>
    </row>
    <row r="62" spans="1:6" ht="12.75">
      <c r="A62" s="7">
        <v>58</v>
      </c>
      <c r="B62" s="7" t="s">
        <v>212</v>
      </c>
      <c r="C62" s="7">
        <v>1</v>
      </c>
      <c r="D62" s="40">
        <v>27777.777777777777</v>
      </c>
      <c r="E62" s="40">
        <v>30000</v>
      </c>
      <c r="F62" s="40">
        <v>2222.2222222222226</v>
      </c>
    </row>
    <row r="63" spans="1:6" ht="12.75">
      <c r="A63" s="7">
        <v>59</v>
      </c>
      <c r="B63" s="7" t="s">
        <v>204</v>
      </c>
      <c r="C63" s="7">
        <v>2</v>
      </c>
      <c r="D63" s="40">
        <v>74074.07407407407</v>
      </c>
      <c r="E63" s="40">
        <v>80000</v>
      </c>
      <c r="F63" s="40">
        <v>5925.925925925927</v>
      </c>
    </row>
    <row r="64" spans="1:6" ht="12.75">
      <c r="A64" s="7">
        <v>60</v>
      </c>
      <c r="B64" s="7" t="s">
        <v>205</v>
      </c>
      <c r="C64" s="7">
        <v>2</v>
      </c>
      <c r="D64" s="40">
        <v>14814.814814814814</v>
      </c>
      <c r="E64" s="40">
        <v>16000</v>
      </c>
      <c r="F64" s="40">
        <v>1185.1851851851861</v>
      </c>
    </row>
    <row r="65" spans="1:6" ht="12.75">
      <c r="A65" s="7">
        <v>61</v>
      </c>
      <c r="B65" s="7" t="s">
        <v>228</v>
      </c>
      <c r="C65" s="7">
        <v>2</v>
      </c>
      <c r="D65" s="40">
        <v>1851.8518518518517</v>
      </c>
      <c r="E65" s="40">
        <v>2000</v>
      </c>
      <c r="F65" s="40">
        <v>148.14814814814827</v>
      </c>
    </row>
    <row r="66" spans="1:6" ht="12.75">
      <c r="A66" s="7">
        <v>62</v>
      </c>
      <c r="B66" s="7" t="s">
        <v>206</v>
      </c>
      <c r="C66" s="7">
        <v>3</v>
      </c>
      <c r="D66" s="40">
        <v>55555.555555555555</v>
      </c>
      <c r="E66" s="40">
        <v>60000</v>
      </c>
      <c r="F66" s="40">
        <v>4444.444444444445</v>
      </c>
    </row>
    <row r="67" spans="1:6" ht="12.75">
      <c r="A67" s="7">
        <v>63</v>
      </c>
      <c r="B67" s="7" t="s">
        <v>207</v>
      </c>
      <c r="C67" s="7">
        <v>1</v>
      </c>
      <c r="D67" s="40">
        <v>37037.03703703704</v>
      </c>
      <c r="E67" s="40">
        <v>40000</v>
      </c>
      <c r="F67" s="40">
        <v>2962.9629629629635</v>
      </c>
    </row>
    <row r="68" spans="1:6" ht="12.75">
      <c r="A68" s="58"/>
      <c r="B68" s="7" t="s">
        <v>16</v>
      </c>
      <c r="C68" s="57">
        <f>SUM(C5:C67)</f>
        <v>557</v>
      </c>
      <c r="D68" s="57">
        <f>SUM(D5:D67)</f>
        <v>10272734.888888888</v>
      </c>
      <c r="E68" s="57">
        <f>SUM(E5:E67)</f>
        <v>11102638.68</v>
      </c>
      <c r="F68" s="57">
        <f>SUM(F5:F67)</f>
        <v>829903.7911111114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Przylądek Nadziei - Zestawienie sprzętu i wyposażenia</dc:title>
  <dc:subject/>
  <dc:creator>Uniwersytet Medyczny we Wrocławiu</dc:creator>
  <cp:keywords/>
  <dc:description/>
  <cp:lastModifiedBy>Dział Zamówień Publicznych</cp:lastModifiedBy>
  <cp:lastPrinted>2013-02-13T13:11:35Z</cp:lastPrinted>
  <dcterms:created xsi:type="dcterms:W3CDTF">2007-08-03T10:25:42Z</dcterms:created>
  <dcterms:modified xsi:type="dcterms:W3CDTF">2013-02-13T15:28:09Z</dcterms:modified>
  <cp:category/>
  <cp:version/>
  <cp:contentType/>
  <cp:contentStatus/>
</cp:coreProperties>
</file>