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PN-19" sheetId="1" r:id="rId1"/>
    <sheet name="Arkusz1" sheetId="2" r:id="rId2"/>
  </sheets>
  <definedNames>
    <definedName name="_xlnm._FilterDatabase" localSheetId="0" hidden="1">'PN-19'!$H$1:$H$49</definedName>
    <definedName name="_xlnm.Print_Area" localSheetId="0">'PN-19'!$A$1:$K$49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5" i="1"/>
  <c r="N35"/>
  <c r="O35" s="1"/>
  <c r="N4"/>
  <c r="N7" l="1"/>
  <c r="N6"/>
  <c r="R4"/>
  <c r="R5"/>
  <c r="R6"/>
  <c r="R7"/>
  <c r="R45"/>
  <c r="O4" l="1"/>
  <c r="O5"/>
  <c r="O6"/>
  <c r="O7"/>
  <c r="O45"/>
  <c r="J46" l="1"/>
  <c r="K46"/>
</calcChain>
</file>

<file path=xl/sharedStrings.xml><?xml version="1.0" encoding="utf-8"?>
<sst xmlns="http://schemas.openxmlformats.org/spreadsheetml/2006/main" count="100" uniqueCount="61">
  <si>
    <t>L.p.</t>
  </si>
  <si>
    <t>Cena jednostkowa netto PLN</t>
  </si>
  <si>
    <t xml:space="preserve"> VAT %</t>
  </si>
  <si>
    <t>Producent</t>
  </si>
  <si>
    <t>Jedn.</t>
  </si>
  <si>
    <r>
      <t xml:space="preserve">Wartość netto PLN
</t>
    </r>
    <r>
      <rPr>
        <sz val="7"/>
        <color indexed="8"/>
        <rFont val="Verdana"/>
        <family val="2"/>
        <charset val="238"/>
      </rPr>
      <t>(cena jedn. netto x ilość)</t>
    </r>
  </si>
  <si>
    <r>
      <t xml:space="preserve">Cena jednostkowa brutto PLN
</t>
    </r>
    <r>
      <rPr>
        <sz val="7"/>
        <color indexed="8"/>
        <rFont val="Verdana"/>
        <family val="2"/>
        <charset val="238"/>
      </rPr>
      <t>(cena jed. netto + VAT)</t>
    </r>
  </si>
  <si>
    <t>Razem suma:</t>
  </si>
  <si>
    <t>Numer katalogowy producenta</t>
  </si>
  <si>
    <t xml:space="preserve"> </t>
  </si>
  <si>
    <r>
      <t xml:space="preserve">Wartość brutto PLN
</t>
    </r>
    <r>
      <rPr>
        <sz val="7"/>
        <color indexed="8"/>
        <rFont val="Verdana"/>
        <family val="2"/>
        <charset val="238"/>
      </rPr>
      <t>(cena jedn. brutto x ilość)</t>
    </r>
  </si>
  <si>
    <t>Ilość</t>
  </si>
  <si>
    <t>Cena zakupu</t>
  </si>
  <si>
    <t>Obecna cena netto</t>
  </si>
  <si>
    <t>Marża obecna w %</t>
  </si>
  <si>
    <t>Propozycja marży</t>
  </si>
  <si>
    <t xml:space="preserve">
 </t>
  </si>
  <si>
    <t xml:space="preserve">Lignina (wata celulozowa higieniczna)
w arkuszach a 5 kg, 40x 60 cm, produkt wykonany  z celuloz siarczanowych liściastych krótkowłóknistych i siarczynowych iglastych długowłóknistych. Cienka pilśń włóknista wydzielona z zawiesiny wodnej i wysuszona
</t>
  </si>
  <si>
    <t xml:space="preserve">Wata bawełniano 500 g, wykonana w 100% z czystych, miękkich i naturalnych włókien bawełnianych, przeznaczona do celów higienicznych, kosmetycznych i opatrunkowych.
</t>
  </si>
  <si>
    <t>Wata bawełniana 200 g wykonana w 100 % z czystych, miękkich i naturalnych włókien bawełnianych, przeznaczona do celów higienicznych, kosmetycznych i opatrunkowych</t>
  </si>
  <si>
    <t>Wata bawełniana 100 g wykonana w 100 % z czystych, miękkich i naturalnych włókien bawełnianych, przeznaczona do celów higienicznych, kosmetycznych i opatrunkowych</t>
  </si>
  <si>
    <t>Strzykawka dwuczęściowa, jednorazowa 2 ml, czytelna i niezmywalna skala, podziałka skali wycechowana w mililitrach, przezroczysty cylinder umożliwia perfekcyjną widoczność zawartości strzykawki, płynny ruch tłoka - mniejsza siła potrzebna do jego przesunięcia, tłok zaprojektowany zgodnie z zasadami ergonomii umożliwia obsługę jedną ręką, sterylna, a 100 szt</t>
  </si>
  <si>
    <t>Strzykawka dwuczęściowa, jednorazowa 5 ml, czytelna i niezmywalna skala, podziałka skali wycechowana w mililitrach, przezroczysty cylinder umożliwia perfekcyjną widoczność zawartości strzykawki, płynny ruch tłoka - mniejsza siła potrzebna do jego przesunięcia, tłok zaprojektowany zgodnie z zasadami ergonomii umożliwia obsługę jedną ręką, sterylna a 100 szt</t>
  </si>
  <si>
    <t>Strzykawka dwuczęściowa, jednorazowa 10 ml, czytelna i niezmywalna skala, podziałka skali wycechowana w mililitrach, przezroczysty cylinder umożliwia perfekcyjną widoczność zawartości strzykawki, płynny ruch tłoka - mniejsza siła potrzebna do jego przesunięcia, tłok zaprojektowany zgodnie z zasadami ergonomii umożliwia obsługę jedną ręką, sterylna a 100 szt</t>
  </si>
  <si>
    <t>Strzykawka dwuczęściowa, jednorazowa 20 ml, czytelna i niezmywalna skala, podziałka skali wycechowana w mililitrach, przezroczysty cylinder umożliwia perfekcyjną widoczność zawartości strzykawki, płynny ruch tłoka - mniejsza siła potrzebna do jego przesunięcia, tłok zaprojektowany zgodnie z zasadami ergonomii umożliwia obsługę jedną ręką, sterylna a 100 szt</t>
  </si>
  <si>
    <t>Igła medyczna do iniekcji 0,45 mm, sterylna a 100 szt</t>
  </si>
  <si>
    <t>Igła medyczna do iniekcji 0,5 mm, sterylna a 100 szt</t>
  </si>
  <si>
    <t>Igła medyczna do iniekcji 0,6 mm, sterylna a 100 szt</t>
  </si>
  <si>
    <t>Igła medyczna do iniekcji 0,7 mm, sterylna a 100 szt</t>
  </si>
  <si>
    <t>Igła medyczna do iniekcji 0,8 mm, sterylna a 100 szt</t>
  </si>
  <si>
    <t>Igła medyczna do iniekcji 0,9 mm, sterylna a 100 szt</t>
  </si>
  <si>
    <t>Igła medyczna do iniekcji 1,2 mm , sterylna a 100 szt</t>
  </si>
  <si>
    <t>Igła medyczna do iniekcji 1,60 mm, sterylna a 100 szt</t>
  </si>
  <si>
    <t>Igła medyczna do iniekcji 1,80 mm, sterylna a 100 szt</t>
  </si>
  <si>
    <r>
      <t xml:space="preserve">Nakłuwacz Medlance 1,8 mm (op. 200 szt)  - niebieski bezpieczny jednorazowy nakłuwacz do pozyskiwania próbek krwi stowowanych w testach diagnostycznych. Konstrukcyjnie zabezpieczony przed ponownym użyciem i ewentualnym zakażeniem personelu medycznego krwią pacjenta. Ostrze schowane przed i po użyciu uniemożliwia przypadkowe skaleczenie. Specjalnie szlifowane ostrze z nierdzewnej stali oraz szybkość nakłucia maksymalnie minimalizują ból. Sterylizowany promieniami Gamma, igła 21G (0.8mm),głębokość nakłucia -1.8mm.                                                                                                                       </t>
    </r>
    <r>
      <rPr>
        <i/>
        <sz val="10"/>
        <color indexed="8"/>
        <rFont val="Times New Roman"/>
        <family val="1"/>
        <charset val="238"/>
      </rPr>
      <t>Zamawiający oczekuje produktu o podanej nazwie lub produktu równoważnego o takich samych właściwościach i zbliżonym parametrach, tj. +/- 10%. Przy każdej pozycji należy wpisać nazwę i producenta oferowanego produktu, a w przypadku produktów równoważnych - również jego parametry</t>
    </r>
  </si>
  <si>
    <r>
      <t xml:space="preserve">Nakłuwacz Medlance 2,4 mm (op. 200 szt)  - granatowy bezpieczny jednorazowy nakłuwacz do pozyskiwania próbek krwi stowowanych w testach diagnostycznych. Konstrukcyjnie zabezpieczony przed ponownym użyciem i ewentualnym zakażeniem personelu medycznego krwią pacjenta. Ostrze schowane przed i po użyciu uniemożliwia przypadkowe skaleczenie. Specjalnie szlifowane ostrze z nierdzewnej stali oraz szybkość nakłucia maksymalnie minimalizują ból. Sterylizowany promieniami Gamma, igła 21G (0.8mm),głębokość nakłucia 2.4 mm.                                                                                                                                         </t>
    </r>
    <r>
      <rPr>
        <i/>
        <sz val="10"/>
        <color indexed="8"/>
        <rFont val="Times New Roman"/>
        <family val="1"/>
        <charset val="238"/>
      </rPr>
      <t>Zamawiający oczekuje produktu o podanej nazwie lub produktu równoważnego o takich samych właściwościach i zbliżonym parametrach, tj. +/- 10%. Przy każdej pozycji należy wpisać nazwę i producenta oferowanego produktu, a w przypadku produktów równoważnych - również jego parametry</t>
    </r>
  </si>
  <si>
    <t>Kompresy gazowe jałowe 5 cm x5 cm , 17 nitkowe, 8 warstwowe, wykonane ze 100 % gazy bawełnianej bielonej bezchlorowo a 3 szt</t>
  </si>
  <si>
    <t>Kompresy gazowe jałowe 7, 5 cm x 7,5 cm, 17 nitkowe, 8 warstwowe, wykonane ze 100 % gazy bawełnianej bielonej bezchlorowo a 5 szt</t>
  </si>
  <si>
    <t>Kompresy gazowe jałowe 10 cm  x 10 cm, 17 nitkowe, 8 warstwowe, wykonane ze 100 % gazy bawełnianej bielonej bezchlorowo a 3 szt</t>
  </si>
  <si>
    <t>Kompresy gazowe niejałowe 5cm x 5 cm, 17 nitkowe, 8 warstwowe, wykonane ze 100 % gazy bawełnianej bielonej bezchlorowo a 100 szt</t>
  </si>
  <si>
    <t>Kompresy gazowe niejałowe10 cm x 10 cm, 17 nitkowe, 8 warstwowe, wykonane ze 100 % gazy bawełnianej bielonej bezchlorowo a 100 szt</t>
  </si>
  <si>
    <t>Kompresy gazowe niejałowe 7,5 cm  x 7,5 cm, 17 nitkowe, 8 warstwowe, wykonane ze 100 % gazy bawełnianej bielonej bezchlorowo a 100 szt</t>
  </si>
  <si>
    <r>
      <t xml:space="preserve">Fartuch polietylenowy z atesten dla służby zdrowia </t>
    </r>
    <r>
      <rPr>
        <b/>
        <sz val="10"/>
        <color indexed="8"/>
        <rFont val="Times New Roman"/>
        <family val="1"/>
        <charset val="238"/>
      </rPr>
      <t>o grubości foli 5 mikronów</t>
    </r>
    <r>
      <rPr>
        <sz val="10"/>
        <color indexed="8"/>
        <rFont val="Times New Roman"/>
        <family val="1"/>
        <charset val="238"/>
      </rPr>
      <t>, zakładany przez głowę  z dwoma troczkami zgrzewanymi- wiązanymi z tyłu,  dł. od wcięcia szyi 102 cm (nadający się do sekcji zwłok) l</t>
    </r>
    <r>
      <rPr>
        <sz val="10"/>
        <rFont val="Times New Roman"/>
        <family val="1"/>
        <charset val="238"/>
      </rPr>
      <t>ub fartuch wykonany z gładkiej, śliskiej folii (bez perforacji) w kolorze białym o grubości 150 µm, rozmiar 76 x 160 cm, wykonany z 1 kawałka folii z dwoma oknami do wiązania oraz wkładany przez szyję, a 1 szt.</t>
    </r>
  </si>
  <si>
    <r>
      <t xml:space="preserve">Fartuch ochronny z fizeliny, jednorazowego użytku,niejałowy, produkt medyczny a </t>
    </r>
    <r>
      <rPr>
        <b/>
        <sz val="10"/>
        <rFont val="Times New Roman"/>
        <family val="1"/>
        <charset val="238"/>
      </rPr>
      <t>1 opakowanie ( 10 szt.)</t>
    </r>
  </si>
  <si>
    <t>Czepek z gumką z fizeliny, produkt medyczny a'100 szt</t>
  </si>
  <si>
    <r>
      <t xml:space="preserve">Prześcieradło z flizeliny 210 x 140 zielone, produkt medyczny a </t>
    </r>
    <r>
      <rPr>
        <b/>
        <sz val="10"/>
        <rFont val="Times New Roman"/>
        <family val="1"/>
        <charset val="238"/>
      </rPr>
      <t>1 opakowanie (10 szt.)</t>
    </r>
  </si>
  <si>
    <r>
      <t xml:space="preserve">Worek na zwłoki polietylenowe 90 x 230 cm o grubosci foli </t>
    </r>
    <r>
      <rPr>
        <b/>
        <sz val="10"/>
        <rFont val="Times New Roman"/>
        <family val="1"/>
        <charset val="238"/>
      </rPr>
      <t>18 mikronów</t>
    </r>
    <r>
      <rPr>
        <sz val="10"/>
        <rFont val="Times New Roman"/>
        <family val="1"/>
        <charset val="238"/>
      </rPr>
      <t>, zamek wszyty, 4 uchwyty do noszenia</t>
    </r>
  </si>
  <si>
    <t>Worek na zwłoki polietylenowe 60 x 90 cm o grubosci foli 18 mikronów, zamek wszyty, 4 uchwyty do noszenia</t>
  </si>
  <si>
    <t>Pojemniki na odpady medyczne 1l, przeznaczone są do jednokrotnego użycia, przede wszystkim do zbiórki zużytych igieł, skalpelów, pipet i innych drobnych narzędzi medycznych, po założeniu pokrywy, pojemnik jest hermetycznie - na stałe zamknięty (uniemożliwiony jest kontakt z jego zawartością), nadaje się do spalania w spalarniach -  wykonany z polipropylenu.</t>
  </si>
  <si>
    <t>Pojemniki na odpady medyczne 2 l, przeznaczone są do jednokrotnego użycia, przede wszystkim do zbiórki zużytych igieł, skalpelów, pipet i innych drobnych narzędzi medycznych, po założeniu pokrywy, pojemnik jest hermetycznie - na stałe zamknięty,   (uniemożliwiony jest kontakt z jego zawartością), nadaje się do spalania w spalarniach-  wykonany z polipropylenu.</t>
  </si>
  <si>
    <t>Pojemniki na odpady medyczne 5l, przeznaczone są do jednokrotnego użycia, przede wszystkim do zbiórki zużytych igieł, skalpelów, pipet i innych drobnych narzędzi medycznych, po założeniu pokrywy, pojemnik jest hermetycznie - na stałe zamknięty,   (uniemożliwiony jest kontakt z jego zawartością), nadaje się do spalania w spalarniach-  wykonany z polipropylenu.</t>
  </si>
  <si>
    <t>Pojemniki na odpady medyczne 10 l, przeznaczone są do jednokrotnego użycia, przede wszystkim do zbiórki zużytych igieł, skalpelów, pipet i innych drobnych narzędzi medycznych, po założeniu pokrywy, pojemnik jest hermetycznie - na stałe zamknięty,   (uniemożliwiony jest kontakt z jego zawartością), nadaje się do spalania w spalarniach-  wykonany z polipropylenu.</t>
  </si>
  <si>
    <t>Pojemniki na odpady medyczne 60 l, przeznaczone są do jednokrotnego użycia, przede wszystkim do zbiórki zużytych igieł, skalpelów, pipet i innych drobnych narzędzi medycznych, po założeniu pokrywy, pojemnik jest hermetycznie - na stałe zamknięty, (uniemożliwiony jest kontakt z jego zawartością), nadaje się do spalania w spalarniach-  wykonany z polipropylenu.</t>
  </si>
  <si>
    <t>Pojemniki na odpady medyczne 20 l, przeznaczone są do jednokrotnego użycia, przede wszystkim do zbiórki zużytych igieł, skalpelów, pipet i innych drobnych narzędzi medycznych, po założeniu pokrywy, pojemnik jest hermetycznie - na stałe zamknięty,   (uniemożliwiony jest kontakt z jego zawartością), nadaje się do spalania w spalarniach-  wykonany z polipropylenu.</t>
  </si>
  <si>
    <t xml:space="preserve">Maska z fizeliny 3 warstwowa z gumką, produkt medyczny a'50 szt </t>
  </si>
  <si>
    <t>Ubranie operacyjne z flizeliny (bluza zakładana przez głowę + spodnie na gumce), produkt medyczny,rozmiary M, L, XL, XXL a 1 szt</t>
  </si>
  <si>
    <r>
      <t>Fartuch foliowy jednorazowego użytku (przedni), niesterylny, wiązany na troki, kolor biały</t>
    </r>
    <r>
      <rPr>
        <b/>
        <sz val="10"/>
        <color theme="1"/>
        <rFont val="Times New Roman"/>
        <family val="1"/>
        <charset val="238"/>
      </rPr>
      <t xml:space="preserve"> lub przezroczysty</t>
    </r>
    <r>
      <rPr>
        <sz val="10"/>
        <color indexed="8"/>
        <rFont val="Times New Roman"/>
        <family val="1"/>
        <charset val="238"/>
      </rPr>
      <t>, rozmiar uniwersalny, produkt medyczny a'</t>
    </r>
    <r>
      <rPr>
        <sz val="10"/>
        <rFont val="Times New Roman"/>
        <family val="1"/>
        <charset val="238"/>
      </rPr>
      <t>100 szt.</t>
    </r>
  </si>
  <si>
    <r>
      <t xml:space="preserve">Ochraniacze na obuwie z fizeliny z gumką, rozmiar uniwersalny </t>
    </r>
    <r>
      <rPr>
        <b/>
        <sz val="10"/>
        <color theme="1"/>
        <rFont val="Times New Roman"/>
        <family val="1"/>
        <charset val="238"/>
      </rPr>
      <t>a'100 szt</t>
    </r>
  </si>
  <si>
    <t>op</t>
  </si>
  <si>
    <t>szt</t>
  </si>
  <si>
    <t>formularz asortymentowo- cenowy- środki sanitarno- medyczne 2020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</si>
</sst>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66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entury Gothic"/>
      <family val="2"/>
      <charset val="238"/>
    </font>
    <font>
      <b/>
      <sz val="12"/>
      <color theme="1"/>
      <name val="Arial"/>
      <family val="2"/>
      <charset val="238"/>
    </font>
    <font>
      <sz val="9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sz val="9"/>
      <name val="Verdana"/>
      <family val="2"/>
      <charset val="238"/>
    </font>
    <font>
      <sz val="7"/>
      <color indexed="8"/>
      <name val="Verdana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rgb="FF00B0F0"/>
      <name val="Verdana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indexed="64"/>
      </left>
      <right style="medium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medium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" fontId="1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2" fillId="2" borderId="6" xfId="0" applyNumberFormat="1" applyFont="1" applyFill="1" applyBorder="1" applyAlignment="1">
      <alignment horizontal="center" vertical="center"/>
    </xf>
    <xf numFmtId="0" fontId="13" fillId="2" borderId="6" xfId="0" applyNumberFormat="1" applyFont="1" applyFill="1" applyBorder="1" applyAlignment="1">
      <alignment horizontal="center" vertical="center"/>
    </xf>
    <xf numFmtId="4" fontId="10" fillId="2" borderId="6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9" fontId="10" fillId="2" borderId="6" xfId="0" applyNumberFormat="1" applyFont="1" applyFill="1" applyBorder="1" applyAlignment="1">
      <alignment horizontal="center" vertical="center"/>
    </xf>
    <xf numFmtId="9" fontId="1" fillId="0" borderId="0" xfId="0" applyNumberFormat="1" applyFont="1"/>
    <xf numFmtId="49" fontId="13" fillId="2" borderId="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/>
    <xf numFmtId="0" fontId="1" fillId="0" borderId="0" xfId="0" applyFont="1" applyAlignment="1">
      <alignment wrapText="1"/>
    </xf>
    <xf numFmtId="0" fontId="17" fillId="0" borderId="0" xfId="0" applyFont="1"/>
    <xf numFmtId="0" fontId="17" fillId="0" borderId="10" xfId="0" applyFont="1" applyBorder="1" applyAlignment="1">
      <alignment horizontal="center" vertical="center" wrapText="1"/>
    </xf>
    <xf numFmtId="10" fontId="17" fillId="0" borderId="10" xfId="0" applyNumberFormat="1" applyFont="1" applyBorder="1"/>
    <xf numFmtId="0" fontId="17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8" fillId="0" borderId="0" xfId="0" applyFont="1" applyAlignment="1">
      <alignment horizontal="center" vertical="top"/>
    </xf>
    <xf numFmtId="0" fontId="18" fillId="4" borderId="10" xfId="0" applyFont="1" applyFill="1" applyBorder="1" applyAlignment="1">
      <alignment horizontal="center" vertical="top" wrapText="1"/>
    </xf>
    <xf numFmtId="0" fontId="18" fillId="4" borderId="10" xfId="0" applyFont="1" applyFill="1" applyBorder="1" applyAlignment="1">
      <alignment horizontal="center" vertical="top"/>
    </xf>
    <xf numFmtId="4" fontId="19" fillId="3" borderId="6" xfId="0" applyNumberFormat="1" applyFont="1" applyFill="1" applyBorder="1" applyAlignment="1">
      <alignment vertical="center"/>
    </xf>
    <xf numFmtId="0" fontId="11" fillId="2" borderId="5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23" fillId="5" borderId="11" xfId="0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1" xfId="0" applyFont="1" applyBorder="1" applyAlignment="1">
      <alignment vertical="top" wrapText="1"/>
    </xf>
    <xf numFmtId="0" fontId="23" fillId="0" borderId="12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15" fillId="2" borderId="8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6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600"/>
      <color rgb="FF0080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49"/>
  <sheetViews>
    <sheetView tabSelected="1" zoomScale="80" zoomScaleNormal="80" workbookViewId="0">
      <selection activeCell="L7" sqref="L7"/>
    </sheetView>
  </sheetViews>
  <sheetFormatPr defaultRowHeight="15.75"/>
  <cols>
    <col min="1" max="1" width="5.28515625" style="1" customWidth="1"/>
    <col min="2" max="2" width="92.7109375" style="1" customWidth="1"/>
    <col min="3" max="3" width="9.140625" style="7"/>
    <col min="4" max="4" width="9.140625" style="4"/>
    <col min="5" max="5" width="23.7109375" style="27" customWidth="1"/>
    <col min="6" max="6" width="12.28515625" style="1" customWidth="1"/>
    <col min="7" max="7" width="15" style="7" customWidth="1"/>
    <col min="8" max="8" width="9.140625" style="23"/>
    <col min="9" max="9" width="17.28515625" style="1" customWidth="1"/>
    <col min="10" max="10" width="19.42578125" style="3" customWidth="1"/>
    <col min="11" max="11" width="20" style="1" customWidth="1"/>
    <col min="12" max="12" width="9.140625" style="5"/>
    <col min="13" max="14" width="12.140625" style="5" hidden="1" customWidth="1"/>
    <col min="15" max="15" width="11" style="32" hidden="1" customWidth="1"/>
    <col min="16" max="16" width="9.140625" style="1" hidden="1" customWidth="1"/>
    <col min="17" max="17" width="11.85546875" style="37" hidden="1" customWidth="1"/>
    <col min="18" max="18" width="9.140625" style="5" hidden="1" customWidth="1"/>
    <col min="19" max="19" width="9.140625" style="1" hidden="1" customWidth="1"/>
    <col min="20" max="16384" width="9.140625" style="1"/>
  </cols>
  <sheetData>
    <row r="1" spans="1:35" ht="28.5" customHeight="1">
      <c r="A1" s="51" t="s">
        <v>60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35" ht="37.5" customHeight="1" thickBot="1">
      <c r="A2" s="52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35" ht="58.5" customHeight="1" thickBot="1">
      <c r="A3" s="12" t="s">
        <v>0</v>
      </c>
      <c r="B3" s="41"/>
      <c r="C3" s="13" t="s">
        <v>11</v>
      </c>
      <c r="D3" s="14" t="s">
        <v>4</v>
      </c>
      <c r="E3" s="24" t="s">
        <v>8</v>
      </c>
      <c r="F3" s="15" t="s">
        <v>3</v>
      </c>
      <c r="G3" s="16" t="s">
        <v>1</v>
      </c>
      <c r="H3" s="22" t="s">
        <v>2</v>
      </c>
      <c r="I3" s="16" t="s">
        <v>6</v>
      </c>
      <c r="J3" s="16" t="s">
        <v>5</v>
      </c>
      <c r="K3" s="17" t="s">
        <v>10</v>
      </c>
      <c r="M3" s="33" t="s">
        <v>12</v>
      </c>
      <c r="N3" s="33" t="s">
        <v>13</v>
      </c>
      <c r="O3" s="33" t="s">
        <v>14</v>
      </c>
      <c r="P3" s="31"/>
      <c r="Q3" s="38" t="s">
        <v>15</v>
      </c>
      <c r="R3" s="36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ht="46.5" customHeight="1" thickBot="1">
      <c r="A4" s="8">
        <v>11</v>
      </c>
      <c r="B4" s="46" t="s">
        <v>17</v>
      </c>
      <c r="C4" s="10">
        <v>200</v>
      </c>
      <c r="D4" s="9" t="s">
        <v>58</v>
      </c>
      <c r="E4" s="25"/>
      <c r="F4" s="43"/>
      <c r="G4" s="11"/>
      <c r="H4" s="28"/>
      <c r="I4" s="21"/>
      <c r="J4" s="21"/>
      <c r="K4" s="21"/>
      <c r="M4" s="30">
        <v>156</v>
      </c>
      <c r="N4" s="30">
        <f>M4/0.88</f>
        <v>177.27272727272728</v>
      </c>
      <c r="O4" s="34">
        <f t="shared" ref="O4:O7" si="0">1-(M4/N4)</f>
        <v>0.12</v>
      </c>
      <c r="Q4" s="39"/>
      <c r="R4" s="5">
        <f t="shared" ref="R4:R7" si="1">100-Q4</f>
        <v>100</v>
      </c>
    </row>
    <row r="5" spans="1:35" ht="39.75" customHeight="1" thickBot="1">
      <c r="A5" s="8">
        <v>14</v>
      </c>
      <c r="B5" s="46" t="s">
        <v>18</v>
      </c>
      <c r="C5" s="10">
        <v>50</v>
      </c>
      <c r="D5" s="9" t="s">
        <v>59</v>
      </c>
      <c r="E5" s="25"/>
      <c r="F5" s="42"/>
      <c r="G5" s="11"/>
      <c r="H5" s="28"/>
      <c r="I5" s="21"/>
      <c r="J5" s="21"/>
      <c r="K5" s="21"/>
      <c r="M5" s="30">
        <v>15</v>
      </c>
      <c r="N5" s="30">
        <v>17.649999999999999</v>
      </c>
      <c r="O5" s="34">
        <f t="shared" si="0"/>
        <v>0.15014164305949007</v>
      </c>
      <c r="Q5" s="39"/>
      <c r="R5" s="5">
        <f t="shared" si="1"/>
        <v>100</v>
      </c>
    </row>
    <row r="6" spans="1:35" ht="43.5" customHeight="1" thickBot="1">
      <c r="A6" s="8">
        <v>15</v>
      </c>
      <c r="B6" s="46" t="s">
        <v>19</v>
      </c>
      <c r="C6" s="10">
        <v>50</v>
      </c>
      <c r="D6" s="9" t="s">
        <v>59</v>
      </c>
      <c r="E6" s="25"/>
      <c r="F6" s="42"/>
      <c r="G6" s="11"/>
      <c r="H6" s="28"/>
      <c r="I6" s="21"/>
      <c r="J6" s="21"/>
      <c r="K6" s="21"/>
      <c r="M6" s="30">
        <v>10.5</v>
      </c>
      <c r="N6" s="30">
        <f>M6/0.85</f>
        <v>12.352941176470589</v>
      </c>
      <c r="O6" s="34">
        <f t="shared" si="0"/>
        <v>0.15000000000000002</v>
      </c>
      <c r="Q6" s="39">
        <v>15</v>
      </c>
      <c r="R6" s="5">
        <f t="shared" si="1"/>
        <v>85</v>
      </c>
    </row>
    <row r="7" spans="1:35" ht="40.5" customHeight="1" thickBot="1">
      <c r="A7" s="8">
        <v>16</v>
      </c>
      <c r="B7" s="46" t="s">
        <v>20</v>
      </c>
      <c r="C7" s="10">
        <v>50</v>
      </c>
      <c r="D7" s="9" t="s">
        <v>59</v>
      </c>
      <c r="E7" s="25"/>
      <c r="F7" s="42"/>
      <c r="G7" s="11"/>
      <c r="H7" s="28"/>
      <c r="I7" s="21"/>
      <c r="J7" s="21"/>
      <c r="K7" s="21"/>
      <c r="M7" s="30">
        <v>20</v>
      </c>
      <c r="N7" s="30">
        <f>M7/0.85</f>
        <v>23.529411764705884</v>
      </c>
      <c r="O7" s="34">
        <f t="shared" si="0"/>
        <v>0.15000000000000002</v>
      </c>
      <c r="Q7" s="39">
        <v>15</v>
      </c>
      <c r="R7" s="5">
        <f t="shared" si="1"/>
        <v>85</v>
      </c>
    </row>
    <row r="8" spans="1:35" ht="60.75" customHeight="1" thickBot="1">
      <c r="A8" s="8"/>
      <c r="B8" s="46" t="s">
        <v>21</v>
      </c>
      <c r="C8" s="10">
        <v>50</v>
      </c>
      <c r="D8" s="9" t="s">
        <v>58</v>
      </c>
      <c r="E8" s="25"/>
      <c r="F8" s="9"/>
      <c r="G8" s="11"/>
      <c r="H8" s="28"/>
      <c r="I8" s="21"/>
      <c r="J8" s="21"/>
      <c r="K8" s="21"/>
      <c r="M8" s="30"/>
      <c r="N8" s="30"/>
      <c r="O8" s="34"/>
      <c r="Q8" s="39"/>
    </row>
    <row r="9" spans="1:35" ht="60.75" customHeight="1" thickBot="1">
      <c r="A9" s="8"/>
      <c r="B9" s="46" t="s">
        <v>22</v>
      </c>
      <c r="C9" s="10">
        <v>50</v>
      </c>
      <c r="D9" s="9" t="s">
        <v>58</v>
      </c>
      <c r="E9" s="25"/>
      <c r="F9" s="9"/>
      <c r="G9" s="11"/>
      <c r="H9" s="28"/>
      <c r="I9" s="21"/>
      <c r="J9" s="21"/>
      <c r="K9" s="21"/>
      <c r="M9" s="30"/>
      <c r="N9" s="30"/>
      <c r="O9" s="34"/>
      <c r="Q9" s="39"/>
    </row>
    <row r="10" spans="1:35" ht="62.25" customHeight="1" thickBot="1">
      <c r="A10" s="8"/>
      <c r="B10" s="46" t="s">
        <v>23</v>
      </c>
      <c r="C10" s="10">
        <v>50</v>
      </c>
      <c r="D10" s="9" t="s">
        <v>58</v>
      </c>
      <c r="E10" s="25"/>
      <c r="F10" s="9"/>
      <c r="G10" s="11"/>
      <c r="H10" s="28"/>
      <c r="I10" s="21"/>
      <c r="J10" s="21"/>
      <c r="K10" s="21"/>
      <c r="M10" s="30"/>
      <c r="N10" s="30"/>
      <c r="O10" s="34"/>
      <c r="Q10" s="39"/>
    </row>
    <row r="11" spans="1:35" ht="58.5" customHeight="1" thickBot="1">
      <c r="A11" s="8"/>
      <c r="B11" s="46" t="s">
        <v>24</v>
      </c>
      <c r="C11" s="10">
        <v>50</v>
      </c>
      <c r="D11" s="9" t="s">
        <v>58</v>
      </c>
      <c r="E11" s="25"/>
      <c r="F11" s="9"/>
      <c r="G11" s="11"/>
      <c r="H11" s="28"/>
      <c r="I11" s="21"/>
      <c r="J11" s="21"/>
      <c r="K11" s="21"/>
      <c r="M11" s="30"/>
      <c r="N11" s="30"/>
      <c r="O11" s="34"/>
      <c r="Q11" s="39"/>
    </row>
    <row r="12" spans="1:35" ht="29.25" customHeight="1" thickBot="1">
      <c r="A12" s="8"/>
      <c r="B12" s="47" t="s">
        <v>25</v>
      </c>
      <c r="C12" s="10">
        <v>30</v>
      </c>
      <c r="D12" s="9" t="s">
        <v>58</v>
      </c>
      <c r="E12" s="25"/>
      <c r="F12" s="9"/>
      <c r="G12" s="11"/>
      <c r="H12" s="28"/>
      <c r="I12" s="21"/>
      <c r="J12" s="21"/>
      <c r="K12" s="21"/>
      <c r="M12" s="30"/>
      <c r="N12" s="30"/>
      <c r="O12" s="34"/>
      <c r="Q12" s="39"/>
    </row>
    <row r="13" spans="1:35" ht="30.75" customHeight="1" thickBot="1">
      <c r="A13" s="8"/>
      <c r="B13" s="46" t="s">
        <v>26</v>
      </c>
      <c r="C13" s="10">
        <v>30</v>
      </c>
      <c r="D13" s="9" t="s">
        <v>58</v>
      </c>
      <c r="E13" s="25"/>
      <c r="F13" s="9"/>
      <c r="G13" s="11"/>
      <c r="H13" s="28"/>
      <c r="I13" s="21"/>
      <c r="J13" s="21"/>
      <c r="K13" s="21"/>
      <c r="M13" s="30"/>
      <c r="N13" s="30"/>
      <c r="O13" s="34"/>
      <c r="Q13" s="39"/>
    </row>
    <row r="14" spans="1:35" ht="32.25" customHeight="1" thickBot="1">
      <c r="A14" s="8"/>
      <c r="B14" s="46" t="s">
        <v>27</v>
      </c>
      <c r="C14" s="10">
        <v>30</v>
      </c>
      <c r="D14" s="9" t="s">
        <v>58</v>
      </c>
      <c r="E14" s="25"/>
      <c r="F14" s="9"/>
      <c r="G14" s="11"/>
      <c r="H14" s="28"/>
      <c r="I14" s="21"/>
      <c r="J14" s="21"/>
      <c r="K14" s="21"/>
      <c r="M14" s="30"/>
      <c r="N14" s="30"/>
      <c r="O14" s="34"/>
      <c r="Q14" s="39"/>
    </row>
    <row r="15" spans="1:35" ht="24.75" customHeight="1" thickBot="1">
      <c r="A15" s="8"/>
      <c r="B15" s="46" t="s">
        <v>28</v>
      </c>
      <c r="C15" s="10">
        <v>30</v>
      </c>
      <c r="D15" s="9" t="s">
        <v>58</v>
      </c>
      <c r="E15" s="25"/>
      <c r="F15" s="9"/>
      <c r="G15" s="11"/>
      <c r="H15" s="28"/>
      <c r="I15" s="21"/>
      <c r="J15" s="21"/>
      <c r="K15" s="21"/>
      <c r="M15" s="30"/>
      <c r="N15" s="30"/>
      <c r="O15" s="34"/>
      <c r="Q15" s="39"/>
    </row>
    <row r="16" spans="1:35" ht="30.75" customHeight="1" thickBot="1">
      <c r="A16" s="8"/>
      <c r="B16" s="46" t="s">
        <v>29</v>
      </c>
      <c r="C16" s="10">
        <v>30</v>
      </c>
      <c r="D16" s="9" t="s">
        <v>58</v>
      </c>
      <c r="E16" s="25"/>
      <c r="F16" s="9"/>
      <c r="G16" s="11"/>
      <c r="H16" s="28"/>
      <c r="I16" s="21"/>
      <c r="J16" s="21"/>
      <c r="K16" s="21"/>
      <c r="M16" s="30"/>
      <c r="N16" s="30"/>
      <c r="O16" s="34"/>
      <c r="Q16" s="39"/>
    </row>
    <row r="17" spans="1:17" ht="33.75" customHeight="1" thickBot="1">
      <c r="A17" s="8"/>
      <c r="B17" s="46" t="s">
        <v>30</v>
      </c>
      <c r="C17" s="10">
        <v>30</v>
      </c>
      <c r="D17" s="9" t="s">
        <v>58</v>
      </c>
      <c r="E17" s="25"/>
      <c r="F17" s="9"/>
      <c r="G17" s="11"/>
      <c r="H17" s="28"/>
      <c r="I17" s="21"/>
      <c r="J17" s="21"/>
      <c r="K17" s="21"/>
      <c r="M17" s="30"/>
      <c r="N17" s="30"/>
      <c r="O17" s="34"/>
      <c r="Q17" s="39"/>
    </row>
    <row r="18" spans="1:17" ht="36" customHeight="1" thickBot="1">
      <c r="A18" s="8"/>
      <c r="B18" s="46" t="s">
        <v>31</v>
      </c>
      <c r="C18" s="10">
        <v>30</v>
      </c>
      <c r="D18" s="9" t="s">
        <v>58</v>
      </c>
      <c r="E18" s="25"/>
      <c r="F18" s="9"/>
      <c r="G18" s="11"/>
      <c r="H18" s="28"/>
      <c r="I18" s="21"/>
      <c r="J18" s="21"/>
      <c r="K18" s="21"/>
      <c r="M18" s="30"/>
      <c r="N18" s="30"/>
      <c r="O18" s="34"/>
      <c r="Q18" s="39"/>
    </row>
    <row r="19" spans="1:17" ht="27" customHeight="1" thickBot="1">
      <c r="A19" s="8"/>
      <c r="B19" s="46" t="s">
        <v>32</v>
      </c>
      <c r="C19" s="10">
        <v>20</v>
      </c>
      <c r="D19" s="9" t="s">
        <v>58</v>
      </c>
      <c r="E19" s="25"/>
      <c r="F19" s="9"/>
      <c r="G19" s="11"/>
      <c r="H19" s="28"/>
      <c r="I19" s="21"/>
      <c r="J19" s="21"/>
      <c r="K19" s="21"/>
      <c r="M19" s="30"/>
      <c r="N19" s="30"/>
      <c r="O19" s="34"/>
      <c r="Q19" s="39"/>
    </row>
    <row r="20" spans="1:17" ht="30" customHeight="1" thickBot="1">
      <c r="A20" s="8"/>
      <c r="B20" s="46" t="s">
        <v>33</v>
      </c>
      <c r="C20" s="10">
        <v>20</v>
      </c>
      <c r="D20" s="9" t="s">
        <v>58</v>
      </c>
      <c r="E20" s="25"/>
      <c r="F20" s="9"/>
      <c r="G20" s="11"/>
      <c r="H20" s="28"/>
      <c r="I20" s="21"/>
      <c r="J20" s="21"/>
      <c r="K20" s="21"/>
      <c r="M20" s="30"/>
      <c r="N20" s="30"/>
      <c r="O20" s="34"/>
      <c r="Q20" s="39"/>
    </row>
    <row r="21" spans="1:17" ht="122.25" customHeight="1" thickBot="1">
      <c r="A21" s="8"/>
      <c r="B21" s="46" t="s">
        <v>34</v>
      </c>
      <c r="C21" s="10">
        <v>50</v>
      </c>
      <c r="D21" s="9" t="s">
        <v>58</v>
      </c>
      <c r="E21" s="25"/>
      <c r="F21" s="9"/>
      <c r="G21" s="11"/>
      <c r="H21" s="28"/>
      <c r="I21" s="21"/>
      <c r="J21" s="21"/>
      <c r="K21" s="21"/>
      <c r="M21" s="30"/>
      <c r="N21" s="30"/>
      <c r="O21" s="34"/>
      <c r="Q21" s="39"/>
    </row>
    <row r="22" spans="1:17" ht="123" customHeight="1" thickBot="1">
      <c r="A22" s="8"/>
      <c r="B22" s="46" t="s">
        <v>35</v>
      </c>
      <c r="C22" s="10">
        <v>50</v>
      </c>
      <c r="D22" s="9" t="s">
        <v>58</v>
      </c>
      <c r="E22" s="25"/>
      <c r="F22" s="9"/>
      <c r="G22" s="11"/>
      <c r="H22" s="28"/>
      <c r="I22" s="21"/>
      <c r="J22" s="21"/>
      <c r="K22" s="21"/>
      <c r="M22" s="30"/>
      <c r="N22" s="30"/>
      <c r="O22" s="34"/>
      <c r="Q22" s="39"/>
    </row>
    <row r="23" spans="1:17" ht="44.25" customHeight="1" thickBot="1">
      <c r="A23" s="8"/>
      <c r="B23" s="44" t="s">
        <v>36</v>
      </c>
      <c r="C23" s="10">
        <v>200</v>
      </c>
      <c r="D23" s="9" t="s">
        <v>58</v>
      </c>
      <c r="E23" s="25"/>
      <c r="F23" s="9"/>
      <c r="G23" s="11"/>
      <c r="H23" s="28"/>
      <c r="I23" s="21"/>
      <c r="J23" s="21"/>
      <c r="K23" s="21"/>
      <c r="M23" s="30"/>
      <c r="N23" s="30"/>
      <c r="O23" s="34"/>
      <c r="Q23" s="39"/>
    </row>
    <row r="24" spans="1:17" ht="43.5" customHeight="1" thickBot="1">
      <c r="A24" s="8"/>
      <c r="B24" s="44" t="s">
        <v>37</v>
      </c>
      <c r="C24" s="10">
        <v>200</v>
      </c>
      <c r="D24" s="9" t="s">
        <v>58</v>
      </c>
      <c r="E24" s="25"/>
      <c r="F24" s="9"/>
      <c r="G24" s="11"/>
      <c r="H24" s="28"/>
      <c r="I24" s="21"/>
      <c r="J24" s="21"/>
      <c r="K24" s="21"/>
      <c r="M24" s="30"/>
      <c r="N24" s="30"/>
      <c r="O24" s="34"/>
      <c r="Q24" s="39"/>
    </row>
    <row r="25" spans="1:17" ht="42" customHeight="1" thickBot="1">
      <c r="A25" s="8"/>
      <c r="B25" s="44" t="s">
        <v>38</v>
      </c>
      <c r="C25" s="10">
        <v>200</v>
      </c>
      <c r="D25" s="9" t="s">
        <v>58</v>
      </c>
      <c r="E25" s="25"/>
      <c r="F25" s="9"/>
      <c r="G25" s="11"/>
      <c r="H25" s="28"/>
      <c r="I25" s="21"/>
      <c r="J25" s="21"/>
      <c r="K25" s="21"/>
      <c r="M25" s="30"/>
      <c r="N25" s="30"/>
      <c r="O25" s="34"/>
      <c r="Q25" s="39"/>
    </row>
    <row r="26" spans="1:17" ht="40.5" customHeight="1" thickBot="1">
      <c r="A26" s="8"/>
      <c r="B26" s="44" t="s">
        <v>39</v>
      </c>
      <c r="C26" s="10">
        <v>200</v>
      </c>
      <c r="D26" s="9" t="s">
        <v>58</v>
      </c>
      <c r="E26" s="25"/>
      <c r="F26" s="9"/>
      <c r="G26" s="11"/>
      <c r="H26" s="28"/>
      <c r="I26" s="21"/>
      <c r="J26" s="21"/>
      <c r="K26" s="21"/>
      <c r="M26" s="30"/>
      <c r="N26" s="30"/>
      <c r="O26" s="34"/>
      <c r="Q26" s="39"/>
    </row>
    <row r="27" spans="1:17" ht="42" customHeight="1" thickBot="1">
      <c r="A27" s="8"/>
      <c r="B27" s="44" t="s">
        <v>40</v>
      </c>
      <c r="C27" s="10">
        <v>100</v>
      </c>
      <c r="D27" s="9" t="s">
        <v>58</v>
      </c>
      <c r="E27" s="25"/>
      <c r="F27" s="9"/>
      <c r="G27" s="11"/>
      <c r="H27" s="28"/>
      <c r="I27" s="21"/>
      <c r="J27" s="21"/>
      <c r="K27" s="21"/>
      <c r="M27" s="30"/>
      <c r="N27" s="30"/>
      <c r="O27" s="34"/>
      <c r="Q27" s="39"/>
    </row>
    <row r="28" spans="1:17" ht="38.25" customHeight="1" thickBot="1">
      <c r="A28" s="8"/>
      <c r="B28" s="44" t="s">
        <v>41</v>
      </c>
      <c r="C28" s="10">
        <v>100</v>
      </c>
      <c r="D28" s="9" t="s">
        <v>58</v>
      </c>
      <c r="E28" s="25"/>
      <c r="F28" s="9"/>
      <c r="G28" s="11"/>
      <c r="H28" s="28"/>
      <c r="I28" s="21"/>
      <c r="J28" s="21"/>
      <c r="K28" s="21"/>
      <c r="M28" s="30"/>
      <c r="N28" s="30"/>
      <c r="O28" s="34"/>
      <c r="Q28" s="39"/>
    </row>
    <row r="29" spans="1:17" ht="66.75" customHeight="1" thickBot="1">
      <c r="A29" s="8"/>
      <c r="B29" s="48" t="s">
        <v>42</v>
      </c>
      <c r="C29" s="10">
        <v>3000</v>
      </c>
      <c r="D29" s="9" t="s">
        <v>59</v>
      </c>
      <c r="E29" s="25"/>
      <c r="F29" s="9"/>
      <c r="G29" s="11"/>
      <c r="H29" s="28"/>
      <c r="I29" s="21"/>
      <c r="J29" s="21"/>
      <c r="K29" s="21"/>
      <c r="M29" s="30"/>
      <c r="N29" s="30"/>
      <c r="O29" s="34"/>
      <c r="Q29" s="39"/>
    </row>
    <row r="30" spans="1:17" ht="45" customHeight="1" thickBot="1">
      <c r="A30" s="8"/>
      <c r="B30" s="46" t="s">
        <v>56</v>
      </c>
      <c r="C30" s="10">
        <v>20</v>
      </c>
      <c r="D30" s="9" t="s">
        <v>58</v>
      </c>
      <c r="E30" s="25"/>
      <c r="F30" s="9"/>
      <c r="G30" s="11"/>
      <c r="H30" s="28"/>
      <c r="I30" s="21"/>
      <c r="J30" s="21"/>
      <c r="K30" s="21"/>
      <c r="M30" s="30"/>
      <c r="N30" s="30"/>
      <c r="O30" s="34"/>
      <c r="Q30" s="39"/>
    </row>
    <row r="31" spans="1:17" ht="29.25" customHeight="1" thickBot="1">
      <c r="A31" s="8"/>
      <c r="B31" s="45" t="s">
        <v>43</v>
      </c>
      <c r="C31" s="10">
        <v>300</v>
      </c>
      <c r="D31" s="9" t="s">
        <v>58</v>
      </c>
      <c r="E31" s="25"/>
      <c r="F31" s="9"/>
      <c r="G31" s="11"/>
      <c r="H31" s="28"/>
      <c r="I31" s="21"/>
      <c r="J31" s="21"/>
      <c r="K31" s="21"/>
      <c r="M31" s="30"/>
      <c r="N31" s="30"/>
      <c r="O31" s="34"/>
      <c r="Q31" s="39"/>
    </row>
    <row r="32" spans="1:17" ht="29.25" customHeight="1" thickBot="1">
      <c r="A32" s="8"/>
      <c r="B32" s="46" t="s">
        <v>57</v>
      </c>
      <c r="C32" s="10">
        <v>300</v>
      </c>
      <c r="D32" s="9" t="s">
        <v>58</v>
      </c>
      <c r="E32" s="25"/>
      <c r="F32" s="9"/>
      <c r="G32" s="11"/>
      <c r="H32" s="28"/>
      <c r="I32" s="21"/>
      <c r="J32" s="21"/>
      <c r="K32" s="21"/>
      <c r="M32" s="30"/>
      <c r="N32" s="30"/>
      <c r="O32" s="34"/>
      <c r="Q32" s="39"/>
    </row>
    <row r="33" spans="1:18" ht="32.25" customHeight="1" thickBot="1">
      <c r="A33" s="8"/>
      <c r="B33" s="46" t="s">
        <v>54</v>
      </c>
      <c r="C33" s="10">
        <v>600</v>
      </c>
      <c r="D33" s="9" t="s">
        <v>58</v>
      </c>
      <c r="E33" s="25"/>
      <c r="F33" s="9"/>
      <c r="G33" s="11"/>
      <c r="H33" s="28"/>
      <c r="I33" s="21"/>
      <c r="J33" s="21"/>
      <c r="K33" s="21"/>
      <c r="M33" s="30"/>
      <c r="N33" s="30"/>
      <c r="O33" s="34"/>
      <c r="Q33" s="39"/>
    </row>
    <row r="34" spans="1:18" ht="28.5" customHeight="1" thickBot="1">
      <c r="A34" s="8"/>
      <c r="B34" s="45" t="s">
        <v>44</v>
      </c>
      <c r="C34" s="10">
        <v>200</v>
      </c>
      <c r="D34" s="9" t="s">
        <v>58</v>
      </c>
      <c r="E34" s="25"/>
      <c r="F34" s="9"/>
      <c r="G34" s="11"/>
      <c r="H34" s="28"/>
      <c r="I34" s="21"/>
      <c r="J34" s="21"/>
      <c r="K34" s="21"/>
      <c r="M34" s="30"/>
      <c r="N34" s="30"/>
      <c r="O34" s="34"/>
      <c r="Q34" s="39"/>
    </row>
    <row r="35" spans="1:18" ht="31.5" customHeight="1" thickBot="1">
      <c r="A35" s="8">
        <v>22</v>
      </c>
      <c r="B35" s="45" t="s">
        <v>55</v>
      </c>
      <c r="C35" s="10">
        <v>500</v>
      </c>
      <c r="D35" s="9" t="s">
        <v>59</v>
      </c>
      <c r="E35" s="25"/>
      <c r="F35" s="42"/>
      <c r="G35" s="11"/>
      <c r="H35" s="28"/>
      <c r="I35" s="21"/>
      <c r="J35" s="21"/>
      <c r="K35" s="21"/>
      <c r="M35" s="30">
        <v>11</v>
      </c>
      <c r="N35" s="30">
        <f>M35/0.85</f>
        <v>12.941176470588236</v>
      </c>
      <c r="O35" s="34">
        <f t="shared" ref="O35" si="2">1-(M35/N35)</f>
        <v>0.15000000000000002</v>
      </c>
      <c r="Q35" s="39">
        <v>15</v>
      </c>
      <c r="R35" s="5">
        <f t="shared" ref="R35" si="3">100-Q35</f>
        <v>85</v>
      </c>
    </row>
    <row r="36" spans="1:18" ht="36" customHeight="1" thickBot="1">
      <c r="A36" s="8"/>
      <c r="B36" s="45" t="s">
        <v>45</v>
      </c>
      <c r="C36" s="10">
        <v>10</v>
      </c>
      <c r="D36" s="9" t="s">
        <v>58</v>
      </c>
      <c r="E36" s="25"/>
      <c r="F36" s="42"/>
      <c r="G36" s="11"/>
      <c r="H36" s="28"/>
      <c r="I36" s="21"/>
      <c r="J36" s="21"/>
      <c r="K36" s="21"/>
      <c r="M36" s="30"/>
      <c r="N36" s="30"/>
      <c r="O36" s="34"/>
      <c r="Q36" s="39"/>
    </row>
    <row r="37" spans="1:18" ht="39.75" customHeight="1" thickBot="1">
      <c r="A37" s="8"/>
      <c r="B37" s="45" t="s">
        <v>46</v>
      </c>
      <c r="C37" s="10">
        <v>2000</v>
      </c>
      <c r="D37" s="9" t="s">
        <v>59</v>
      </c>
      <c r="E37" s="25"/>
      <c r="F37" s="42"/>
      <c r="G37" s="11"/>
      <c r="H37" s="28"/>
      <c r="I37" s="21"/>
      <c r="J37" s="21"/>
      <c r="K37" s="21"/>
      <c r="M37" s="30"/>
      <c r="N37" s="30"/>
      <c r="O37" s="34"/>
      <c r="Q37" s="39"/>
    </row>
    <row r="38" spans="1:18" ht="44.25" customHeight="1" thickBot="1">
      <c r="A38" s="8"/>
      <c r="B38" s="45" t="s">
        <v>47</v>
      </c>
      <c r="C38" s="10">
        <v>50</v>
      </c>
      <c r="D38" s="9" t="s">
        <v>59</v>
      </c>
      <c r="E38" s="25"/>
      <c r="F38" s="42"/>
      <c r="G38" s="11"/>
      <c r="H38" s="28"/>
      <c r="I38" s="21"/>
      <c r="J38" s="21"/>
      <c r="K38" s="21"/>
      <c r="M38" s="30"/>
      <c r="N38" s="30"/>
      <c r="O38" s="34"/>
      <c r="Q38" s="39"/>
    </row>
    <row r="39" spans="1:18" ht="69.75" customHeight="1" thickBot="1">
      <c r="A39" s="8"/>
      <c r="B39" s="49" t="s">
        <v>48</v>
      </c>
      <c r="C39" s="10">
        <v>100</v>
      </c>
      <c r="D39" s="9" t="s">
        <v>59</v>
      </c>
      <c r="E39" s="25"/>
      <c r="F39" s="42"/>
      <c r="G39" s="11"/>
      <c r="H39" s="28"/>
      <c r="I39" s="21"/>
      <c r="J39" s="21"/>
      <c r="K39" s="21"/>
      <c r="M39" s="30"/>
      <c r="N39" s="30"/>
      <c r="O39" s="34"/>
      <c r="Q39" s="39"/>
    </row>
    <row r="40" spans="1:18" ht="66.75" customHeight="1" thickBot="1">
      <c r="A40" s="8"/>
      <c r="B40" s="50" t="s">
        <v>49</v>
      </c>
      <c r="C40" s="10">
        <v>100</v>
      </c>
      <c r="D40" s="9" t="s">
        <v>59</v>
      </c>
      <c r="E40" s="25"/>
      <c r="F40" s="42"/>
      <c r="G40" s="11"/>
      <c r="H40" s="28"/>
      <c r="I40" s="21"/>
      <c r="J40" s="21"/>
      <c r="K40" s="21"/>
      <c r="M40" s="30"/>
      <c r="N40" s="30"/>
      <c r="O40" s="34"/>
      <c r="Q40" s="39"/>
    </row>
    <row r="41" spans="1:18" ht="71.25" customHeight="1" thickBot="1">
      <c r="A41" s="8"/>
      <c r="B41" s="50" t="s">
        <v>50</v>
      </c>
      <c r="C41" s="10">
        <v>80</v>
      </c>
      <c r="D41" s="9" t="s">
        <v>59</v>
      </c>
      <c r="E41" s="25"/>
      <c r="F41" s="42"/>
      <c r="G41" s="11"/>
      <c r="H41" s="28"/>
      <c r="I41" s="21"/>
      <c r="J41" s="21"/>
      <c r="K41" s="21"/>
      <c r="M41" s="30"/>
      <c r="N41" s="30"/>
      <c r="O41" s="34"/>
      <c r="Q41" s="39"/>
    </row>
    <row r="42" spans="1:18" ht="65.25" customHeight="1" thickBot="1">
      <c r="A42" s="8"/>
      <c r="B42" s="50" t="s">
        <v>51</v>
      </c>
      <c r="C42" s="10">
        <v>50</v>
      </c>
      <c r="D42" s="9" t="s">
        <v>59</v>
      </c>
      <c r="E42" s="25"/>
      <c r="F42" s="42"/>
      <c r="G42" s="11"/>
      <c r="H42" s="28"/>
      <c r="I42" s="21"/>
      <c r="J42" s="21"/>
      <c r="K42" s="21"/>
      <c r="M42" s="30"/>
      <c r="N42" s="30"/>
      <c r="O42" s="34"/>
      <c r="Q42" s="39"/>
    </row>
    <row r="43" spans="1:18" ht="63.75" customHeight="1" thickBot="1">
      <c r="A43" s="8"/>
      <c r="B43" s="50" t="s">
        <v>52</v>
      </c>
      <c r="C43" s="10">
        <v>20</v>
      </c>
      <c r="D43" s="9" t="s">
        <v>59</v>
      </c>
      <c r="E43" s="25"/>
      <c r="F43" s="42"/>
      <c r="G43" s="11"/>
      <c r="H43" s="28"/>
      <c r="I43" s="21"/>
      <c r="J43" s="21"/>
      <c r="K43" s="21"/>
      <c r="M43" s="30"/>
      <c r="N43" s="30"/>
      <c r="O43" s="34"/>
      <c r="Q43" s="39"/>
    </row>
    <row r="44" spans="1:18" ht="69" customHeight="1" thickBot="1">
      <c r="A44" s="8"/>
      <c r="B44" s="50" t="s">
        <v>53</v>
      </c>
      <c r="C44" s="10">
        <v>40</v>
      </c>
      <c r="D44" s="9" t="s">
        <v>59</v>
      </c>
      <c r="E44" s="25"/>
      <c r="F44" s="42"/>
      <c r="G44" s="11"/>
      <c r="H44" s="28"/>
      <c r="I44" s="21"/>
      <c r="J44" s="21"/>
      <c r="K44" s="21"/>
      <c r="M44" s="30"/>
      <c r="N44" s="30"/>
      <c r="O44" s="34"/>
      <c r="Q44" s="39"/>
    </row>
    <row r="45" spans="1:18" ht="50.1" customHeight="1" thickBot="1">
      <c r="A45" s="8"/>
      <c r="B45" s="20"/>
      <c r="C45" s="18"/>
      <c r="D45" s="19"/>
      <c r="E45" s="26"/>
      <c r="F45" s="19"/>
      <c r="G45" s="11"/>
      <c r="H45" s="29"/>
      <c r="I45" s="21"/>
      <c r="J45" s="21"/>
      <c r="K45" s="21"/>
      <c r="M45" s="30">
        <v>5</v>
      </c>
      <c r="N45" s="30">
        <v>6.43</v>
      </c>
      <c r="O45" s="34">
        <f t="shared" ref="O45" si="4">1-(M45/N45)</f>
        <v>0.22239502332814931</v>
      </c>
      <c r="Q45" s="39"/>
      <c r="R45" s="5">
        <f t="shared" ref="R45" si="5">100-Q45</f>
        <v>100</v>
      </c>
    </row>
    <row r="46" spans="1:18" ht="44.25" customHeight="1" thickBot="1">
      <c r="A46" s="55" t="s">
        <v>7</v>
      </c>
      <c r="B46" s="56"/>
      <c r="C46" s="56"/>
      <c r="D46" s="56"/>
      <c r="E46" s="56"/>
      <c r="F46" s="56"/>
      <c r="G46" s="56"/>
      <c r="H46" s="56"/>
      <c r="I46" s="57"/>
      <c r="J46" s="40">
        <f>SUM(J4:J45)</f>
        <v>0</v>
      </c>
      <c r="K46" s="40">
        <f>SUM(K4:K45)</f>
        <v>0</v>
      </c>
    </row>
    <row r="47" spans="1:18" ht="41.2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</row>
    <row r="48" spans="1:18" s="2" customForma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6" t="s">
        <v>9</v>
      </c>
      <c r="M48" s="6"/>
      <c r="N48" s="6"/>
      <c r="O48" s="35"/>
      <c r="Q48" s="37"/>
      <c r="R48" s="6"/>
    </row>
    <row r="49" spans="1:11" ht="23.2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</sheetData>
  <autoFilter ref="H1:H49"/>
  <mergeCells count="6">
    <mergeCell ref="A1:K1"/>
    <mergeCell ref="A2:K2"/>
    <mergeCell ref="A49:K49"/>
    <mergeCell ref="A48:K48"/>
    <mergeCell ref="A46:I46"/>
    <mergeCell ref="A47:K47"/>
  </mergeCells>
  <pageMargins left="0.31496062992125984" right="0.31496062992125984" top="0.39370078740157483" bottom="0.39370078740157483" header="0.31496062992125984" footer="0.31496062992125984"/>
  <pageSetup paperSize="9" scale="60" fitToHeight="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0" sqref="B20"/>
    </sheetView>
  </sheetViews>
  <sheetFormatPr defaultRowHeight="15"/>
  <cols>
    <col min="1" max="1" width="5.28515625" customWidth="1"/>
    <col min="2" max="2" width="84" customWidth="1"/>
    <col min="5" max="5" width="23.7109375" customWidth="1"/>
    <col min="6" max="6" width="12.28515625" customWidth="1"/>
    <col min="7" max="7" width="15" customWidth="1"/>
    <col min="9" max="9" width="14.7109375" customWidth="1"/>
    <col min="10" max="10" width="15.5703125" customWidth="1"/>
    <col min="11" max="11" width="16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PN-19</vt:lpstr>
      <vt:lpstr>Arkusz1</vt:lpstr>
      <vt:lpstr>'PN-19'!Obszar_wydruku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UMZZP</dc:creator>
  <cp:lastModifiedBy>UM USER</cp:lastModifiedBy>
  <cp:lastPrinted>2020-05-25T11:32:10Z</cp:lastPrinted>
  <dcterms:created xsi:type="dcterms:W3CDTF">2016-10-24T06:35:15Z</dcterms:created>
  <dcterms:modified xsi:type="dcterms:W3CDTF">2020-09-18T09:45:39Z</dcterms:modified>
</cp:coreProperties>
</file>