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MED\Desktop\SENAT\uchwały Senatu 29.01.2020 r\podjęte\"/>
    </mc:Choice>
  </mc:AlternateContent>
  <bookViews>
    <workbookView xWindow="0" yWindow="0" windowWidth="28800" windowHeight="12330" activeTab="5"/>
  </bookViews>
  <sheets>
    <sheet name="1 rok" sheetId="15" r:id="rId1"/>
    <sheet name="2 rok" sheetId="20" r:id="rId2"/>
    <sheet name="3 rok" sheetId="21" r:id="rId3"/>
    <sheet name="4 rok" sheetId="22" r:id="rId4"/>
    <sheet name="5 rok" sheetId="23" r:id="rId5"/>
    <sheet name="Przedmioty fakultatywne" sheetId="14" r:id="rId6"/>
  </sheets>
  <definedNames>
    <definedName name="_xlnm.Print_Area" localSheetId="5">'Przedmioty fakultatywne'!$A$1:$W$30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8" i="23" l="1"/>
  <c r="V28" i="23"/>
  <c r="AP28" i="23"/>
  <c r="AO28" i="23"/>
  <c r="S28" i="23"/>
  <c r="T29" i="23"/>
  <c r="V29" i="23"/>
  <c r="AP29" i="23"/>
  <c r="AO29" i="23"/>
  <c r="S29" i="23"/>
  <c r="T23" i="15"/>
  <c r="V23" i="15"/>
  <c r="U19" i="14"/>
  <c r="U20" i="14"/>
  <c r="U21" i="14"/>
  <c r="U22" i="14"/>
  <c r="U23" i="14"/>
  <c r="U24" i="14"/>
  <c r="U25" i="14"/>
  <c r="U26" i="14"/>
  <c r="U27" i="14"/>
  <c r="U28" i="14"/>
  <c r="U29" i="14"/>
  <c r="U30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W30" i="14"/>
  <c r="V30" i="14"/>
  <c r="W29" i="14"/>
  <c r="V29" i="14"/>
  <c r="W28" i="14"/>
  <c r="V28" i="14"/>
  <c r="W27" i="14"/>
  <c r="V27" i="14"/>
  <c r="W26" i="14"/>
  <c r="V26" i="14"/>
  <c r="W25" i="14"/>
  <c r="V25" i="14"/>
  <c r="W24" i="14"/>
  <c r="V24" i="14"/>
  <c r="W23" i="14"/>
  <c r="V23" i="14"/>
  <c r="W22" i="14"/>
  <c r="V22" i="14"/>
  <c r="W21" i="14"/>
  <c r="V21" i="14"/>
  <c r="W20" i="14"/>
  <c r="V20" i="14"/>
  <c r="W19" i="14"/>
  <c r="V19" i="14"/>
  <c r="T44" i="22"/>
  <c r="V44" i="22"/>
  <c r="T46" i="22"/>
  <c r="V46" i="22"/>
  <c r="V51" i="22"/>
  <c r="T19" i="22"/>
  <c r="V19" i="22"/>
  <c r="V21" i="22"/>
  <c r="T23" i="22"/>
  <c r="V23" i="22"/>
  <c r="T25" i="22"/>
  <c r="V25" i="22"/>
  <c r="T27" i="22"/>
  <c r="V27" i="22"/>
  <c r="V28" i="22"/>
  <c r="T30" i="22"/>
  <c r="V30" i="22"/>
  <c r="T31" i="22"/>
  <c r="V31" i="22"/>
  <c r="T32" i="22"/>
  <c r="V32" i="22"/>
  <c r="T33" i="22"/>
  <c r="V33" i="22"/>
  <c r="V34" i="22"/>
  <c r="T36" i="22"/>
  <c r="V36" i="22"/>
  <c r="V38" i="22"/>
  <c r="V42" i="22"/>
  <c r="V52" i="22"/>
  <c r="AK50" i="22"/>
  <c r="AL50" i="22"/>
  <c r="AN50" i="22"/>
  <c r="AO50" i="22"/>
  <c r="AP50" i="22"/>
  <c r="T19" i="23"/>
  <c r="V19" i="23"/>
  <c r="T21" i="23"/>
  <c r="V21" i="23"/>
  <c r="V22" i="23"/>
  <c r="V25" i="23"/>
  <c r="T27" i="23"/>
  <c r="V27" i="23"/>
  <c r="T30" i="23"/>
  <c r="V30" i="23"/>
  <c r="T31" i="23"/>
  <c r="V31" i="23"/>
  <c r="V32" i="23"/>
  <c r="V33" i="23"/>
  <c r="AP27" i="23"/>
  <c r="AO27" i="23"/>
  <c r="S27" i="23"/>
  <c r="AP30" i="23"/>
  <c r="AO30" i="23"/>
  <c r="S30" i="23"/>
  <c r="F22" i="23"/>
  <c r="F25" i="23"/>
  <c r="F32" i="23"/>
  <c r="F33" i="23"/>
  <c r="G22" i="23"/>
  <c r="G25" i="23"/>
  <c r="G32" i="23"/>
  <c r="G33" i="23"/>
  <c r="H22" i="23"/>
  <c r="H25" i="23"/>
  <c r="H32" i="23"/>
  <c r="H33" i="23"/>
  <c r="I22" i="23"/>
  <c r="I25" i="23"/>
  <c r="I32" i="23"/>
  <c r="I33" i="23"/>
  <c r="J22" i="23"/>
  <c r="J25" i="23"/>
  <c r="J32" i="23"/>
  <c r="J33" i="23"/>
  <c r="K22" i="23"/>
  <c r="K25" i="23"/>
  <c r="K32" i="23"/>
  <c r="K33" i="23"/>
  <c r="L22" i="23"/>
  <c r="L25" i="23"/>
  <c r="L32" i="23"/>
  <c r="L33" i="23"/>
  <c r="M22" i="23"/>
  <c r="M25" i="23"/>
  <c r="M32" i="23"/>
  <c r="M33" i="23"/>
  <c r="N22" i="23"/>
  <c r="N25" i="23"/>
  <c r="N32" i="23"/>
  <c r="N33" i="23"/>
  <c r="O22" i="23"/>
  <c r="O25" i="23"/>
  <c r="O32" i="23"/>
  <c r="O33" i="23"/>
  <c r="P22" i="23"/>
  <c r="P25" i="23"/>
  <c r="P32" i="23"/>
  <c r="P33" i="23"/>
  <c r="Q22" i="23"/>
  <c r="Q25" i="23"/>
  <c r="Q32" i="23"/>
  <c r="Q33" i="23"/>
  <c r="R22" i="23"/>
  <c r="R25" i="23"/>
  <c r="R32" i="23"/>
  <c r="R33" i="23"/>
  <c r="S19" i="23"/>
  <c r="S21" i="23"/>
  <c r="S22" i="23"/>
  <c r="S25" i="23"/>
  <c r="S31" i="23"/>
  <c r="S32" i="23"/>
  <c r="S33" i="23"/>
  <c r="T22" i="23"/>
  <c r="T25" i="23"/>
  <c r="T32" i="23"/>
  <c r="T33" i="23"/>
  <c r="W22" i="23"/>
  <c r="W25" i="23"/>
  <c r="W32" i="23"/>
  <c r="W33" i="23"/>
  <c r="X22" i="23"/>
  <c r="X25" i="23"/>
  <c r="X32" i="23"/>
  <c r="X33" i="23"/>
  <c r="Y22" i="23"/>
  <c r="Y25" i="23"/>
  <c r="Y32" i="23"/>
  <c r="Y33" i="23"/>
  <c r="Z22" i="23"/>
  <c r="Z25" i="23"/>
  <c r="Z32" i="23"/>
  <c r="Z33" i="23"/>
  <c r="AA22" i="23"/>
  <c r="AA25" i="23"/>
  <c r="AA32" i="23"/>
  <c r="AA33" i="23"/>
  <c r="AB22" i="23"/>
  <c r="AB25" i="23"/>
  <c r="AB32" i="23"/>
  <c r="AB33" i="23"/>
  <c r="AC22" i="23"/>
  <c r="AC25" i="23"/>
  <c r="AC32" i="23"/>
  <c r="AC33" i="23"/>
  <c r="AD22" i="23"/>
  <c r="AD25" i="23"/>
  <c r="AD32" i="23"/>
  <c r="AD33" i="23"/>
  <c r="AE22" i="23"/>
  <c r="AE25" i="23"/>
  <c r="AE32" i="23"/>
  <c r="AE33" i="23"/>
  <c r="AF22" i="23"/>
  <c r="AF25" i="23"/>
  <c r="AF32" i="23"/>
  <c r="AF33" i="23"/>
  <c r="AG22" i="23"/>
  <c r="AG25" i="23"/>
  <c r="AG32" i="23"/>
  <c r="AG33" i="23"/>
  <c r="AH22" i="23"/>
  <c r="AH25" i="23"/>
  <c r="AH32" i="23"/>
  <c r="AH33" i="23"/>
  <c r="AI22" i="23"/>
  <c r="AI25" i="23"/>
  <c r="AI32" i="23"/>
  <c r="AI33" i="23"/>
  <c r="AJ22" i="23"/>
  <c r="AJ25" i="23"/>
  <c r="AJ32" i="23"/>
  <c r="AJ33" i="23"/>
  <c r="AK20" i="23"/>
  <c r="AK22" i="23"/>
  <c r="AK24" i="23"/>
  <c r="AK25" i="23"/>
  <c r="AK32" i="23"/>
  <c r="AK33" i="23"/>
  <c r="AL20" i="23"/>
  <c r="AL22" i="23"/>
  <c r="AL24" i="23"/>
  <c r="AL25" i="23"/>
  <c r="AL32" i="23"/>
  <c r="AL33" i="23"/>
  <c r="AN20" i="23"/>
  <c r="AN22" i="23"/>
  <c r="AN24" i="23"/>
  <c r="AN25" i="23"/>
  <c r="AN32" i="23"/>
  <c r="AN33" i="23"/>
  <c r="AO19" i="23"/>
  <c r="AO21" i="23"/>
  <c r="AO20" i="23"/>
  <c r="AO22" i="23"/>
  <c r="AO24" i="23"/>
  <c r="AO25" i="23"/>
  <c r="AO31" i="23"/>
  <c r="AO32" i="23"/>
  <c r="AO33" i="23"/>
  <c r="AP19" i="23"/>
  <c r="AP21" i="23"/>
  <c r="AP20" i="23"/>
  <c r="AP22" i="23"/>
  <c r="AP24" i="23"/>
  <c r="AP25" i="23"/>
  <c r="AP31" i="23"/>
  <c r="AP32" i="23"/>
  <c r="AP33" i="23"/>
  <c r="E32" i="23"/>
  <c r="E22" i="23"/>
  <c r="E25" i="23"/>
  <c r="E33" i="23"/>
  <c r="AL47" i="22"/>
  <c r="AN47" i="22"/>
  <c r="AK47" i="22"/>
  <c r="F51" i="22"/>
  <c r="F21" i="22"/>
  <c r="F28" i="22"/>
  <c r="F34" i="22"/>
  <c r="F38" i="22"/>
  <c r="F42" i="22"/>
  <c r="F52" i="22"/>
  <c r="G51" i="22"/>
  <c r="G21" i="22"/>
  <c r="G28" i="22"/>
  <c r="G34" i="22"/>
  <c r="G38" i="22"/>
  <c r="G42" i="22"/>
  <c r="G52" i="22"/>
  <c r="H51" i="22"/>
  <c r="H21" i="22"/>
  <c r="H28" i="22"/>
  <c r="H34" i="22"/>
  <c r="H38" i="22"/>
  <c r="H42" i="22"/>
  <c r="H52" i="22"/>
  <c r="I51" i="22"/>
  <c r="I21" i="22"/>
  <c r="I28" i="22"/>
  <c r="I34" i="22"/>
  <c r="I38" i="22"/>
  <c r="I42" i="22"/>
  <c r="I52" i="22"/>
  <c r="J51" i="22"/>
  <c r="J21" i="22"/>
  <c r="J28" i="22"/>
  <c r="J34" i="22"/>
  <c r="J38" i="22"/>
  <c r="J42" i="22"/>
  <c r="J52" i="22"/>
  <c r="K51" i="22"/>
  <c r="K21" i="22"/>
  <c r="K28" i="22"/>
  <c r="K34" i="22"/>
  <c r="K38" i="22"/>
  <c r="K42" i="22"/>
  <c r="K52" i="22"/>
  <c r="L51" i="22"/>
  <c r="L21" i="22"/>
  <c r="L28" i="22"/>
  <c r="L34" i="22"/>
  <c r="L38" i="22"/>
  <c r="L42" i="22"/>
  <c r="L52" i="22"/>
  <c r="M51" i="22"/>
  <c r="M21" i="22"/>
  <c r="M28" i="22"/>
  <c r="M34" i="22"/>
  <c r="M38" i="22"/>
  <c r="M42" i="22"/>
  <c r="M52" i="22"/>
  <c r="N51" i="22"/>
  <c r="N21" i="22"/>
  <c r="N28" i="22"/>
  <c r="N34" i="22"/>
  <c r="N38" i="22"/>
  <c r="N42" i="22"/>
  <c r="N52" i="22"/>
  <c r="O51" i="22"/>
  <c r="O21" i="22"/>
  <c r="O28" i="22"/>
  <c r="O34" i="22"/>
  <c r="O38" i="22"/>
  <c r="O42" i="22"/>
  <c r="O52" i="22"/>
  <c r="P51" i="22"/>
  <c r="P21" i="22"/>
  <c r="P28" i="22"/>
  <c r="P34" i="22"/>
  <c r="P38" i="22"/>
  <c r="P42" i="22"/>
  <c r="P52" i="22"/>
  <c r="Q51" i="22"/>
  <c r="Q21" i="22"/>
  <c r="Q28" i="22"/>
  <c r="Q34" i="22"/>
  <c r="Q38" i="22"/>
  <c r="Q42" i="22"/>
  <c r="Q52" i="22"/>
  <c r="R51" i="22"/>
  <c r="R21" i="22"/>
  <c r="R28" i="22"/>
  <c r="R34" i="22"/>
  <c r="R38" i="22"/>
  <c r="R42" i="22"/>
  <c r="R52" i="22"/>
  <c r="S44" i="22"/>
  <c r="S46" i="22"/>
  <c r="S51" i="22"/>
  <c r="S19" i="22"/>
  <c r="S21" i="22"/>
  <c r="S23" i="22"/>
  <c r="S25" i="22"/>
  <c r="S27" i="22"/>
  <c r="S28" i="22"/>
  <c r="S30" i="22"/>
  <c r="S31" i="22"/>
  <c r="S32" i="22"/>
  <c r="S33" i="22"/>
  <c r="S34" i="22"/>
  <c r="S36" i="22"/>
  <c r="S38" i="22"/>
  <c r="S40" i="22"/>
  <c r="S42" i="22"/>
  <c r="S52" i="22"/>
  <c r="T51" i="22"/>
  <c r="T21" i="22"/>
  <c r="T28" i="22"/>
  <c r="T34" i="22"/>
  <c r="T38" i="22"/>
  <c r="T42" i="22"/>
  <c r="T52" i="22"/>
  <c r="W51" i="22"/>
  <c r="W21" i="22"/>
  <c r="W28" i="22"/>
  <c r="W34" i="22"/>
  <c r="W38" i="22"/>
  <c r="W42" i="22"/>
  <c r="W52" i="22"/>
  <c r="X51" i="22"/>
  <c r="X21" i="22"/>
  <c r="X28" i="22"/>
  <c r="X34" i="22"/>
  <c r="X38" i="22"/>
  <c r="X42" i="22"/>
  <c r="X52" i="22"/>
  <c r="Y51" i="22"/>
  <c r="Y21" i="22"/>
  <c r="Y28" i="22"/>
  <c r="Y34" i="22"/>
  <c r="Y38" i="22"/>
  <c r="Y42" i="22"/>
  <c r="Y52" i="22"/>
  <c r="Z51" i="22"/>
  <c r="Z21" i="22"/>
  <c r="Z28" i="22"/>
  <c r="Z34" i="22"/>
  <c r="Z38" i="22"/>
  <c r="Z42" i="22"/>
  <c r="Z52" i="22"/>
  <c r="AA51" i="22"/>
  <c r="AA21" i="22"/>
  <c r="AA28" i="22"/>
  <c r="AA34" i="22"/>
  <c r="AA38" i="22"/>
  <c r="AA42" i="22"/>
  <c r="AA52" i="22"/>
  <c r="AB51" i="22"/>
  <c r="AB21" i="22"/>
  <c r="AB28" i="22"/>
  <c r="AB34" i="22"/>
  <c r="AB38" i="22"/>
  <c r="AB42" i="22"/>
  <c r="AB52" i="22"/>
  <c r="AC51" i="22"/>
  <c r="AC21" i="22"/>
  <c r="AC28" i="22"/>
  <c r="AC34" i="22"/>
  <c r="AC38" i="22"/>
  <c r="AC42" i="22"/>
  <c r="AC52" i="22"/>
  <c r="AD51" i="22"/>
  <c r="AD21" i="22"/>
  <c r="AD28" i="22"/>
  <c r="AD34" i="22"/>
  <c r="AD38" i="22"/>
  <c r="AD42" i="22"/>
  <c r="AD52" i="22"/>
  <c r="AE51" i="22"/>
  <c r="AE21" i="22"/>
  <c r="AE28" i="22"/>
  <c r="AE34" i="22"/>
  <c r="AE38" i="22"/>
  <c r="AE42" i="22"/>
  <c r="AE52" i="22"/>
  <c r="AF51" i="22"/>
  <c r="AF21" i="22"/>
  <c r="AF28" i="22"/>
  <c r="AF34" i="22"/>
  <c r="AF38" i="22"/>
  <c r="AF42" i="22"/>
  <c r="AF52" i="22"/>
  <c r="AG51" i="22"/>
  <c r="AG21" i="22"/>
  <c r="AG28" i="22"/>
  <c r="AG34" i="22"/>
  <c r="AG38" i="22"/>
  <c r="AG42" i="22"/>
  <c r="AG52" i="22"/>
  <c r="AH51" i="22"/>
  <c r="AH21" i="22"/>
  <c r="AH28" i="22"/>
  <c r="AH34" i="22"/>
  <c r="AH38" i="22"/>
  <c r="AH42" i="22"/>
  <c r="AH52" i="22"/>
  <c r="AI51" i="22"/>
  <c r="AI21" i="22"/>
  <c r="AI28" i="22"/>
  <c r="AI34" i="22"/>
  <c r="AI38" i="22"/>
  <c r="AI42" i="22"/>
  <c r="AI52" i="22"/>
  <c r="AJ51" i="22"/>
  <c r="AJ21" i="22"/>
  <c r="AJ28" i="22"/>
  <c r="AJ34" i="22"/>
  <c r="AJ38" i="22"/>
  <c r="AJ42" i="22"/>
  <c r="AJ52" i="22"/>
  <c r="AK45" i="22"/>
  <c r="AK48" i="22"/>
  <c r="AK49" i="22"/>
  <c r="AK51" i="22"/>
  <c r="AK20" i="22"/>
  <c r="AK21" i="22"/>
  <c r="AK24" i="22"/>
  <c r="AK26" i="22"/>
  <c r="AK28" i="22"/>
  <c r="AK34" i="22"/>
  <c r="AK37" i="22"/>
  <c r="AK38" i="22"/>
  <c r="AK41" i="22"/>
  <c r="AK42" i="22"/>
  <c r="AK52" i="22"/>
  <c r="AL45" i="22"/>
  <c r="AL48" i="22"/>
  <c r="AL49" i="22"/>
  <c r="AL51" i="22"/>
  <c r="AL20" i="22"/>
  <c r="AL21" i="22"/>
  <c r="AL24" i="22"/>
  <c r="AL26" i="22"/>
  <c r="AL28" i="22"/>
  <c r="AL34" i="22"/>
  <c r="AL37" i="22"/>
  <c r="AL38" i="22"/>
  <c r="AL42" i="22"/>
  <c r="AL52" i="22"/>
  <c r="AN45" i="22"/>
  <c r="AN48" i="22"/>
  <c r="AN49" i="22"/>
  <c r="AN51" i="22"/>
  <c r="AN20" i="22"/>
  <c r="AN21" i="22"/>
  <c r="AN24" i="22"/>
  <c r="AN26" i="22"/>
  <c r="AN28" i="22"/>
  <c r="AN34" i="22"/>
  <c r="AN37" i="22"/>
  <c r="AN38" i="22"/>
  <c r="AN42" i="22"/>
  <c r="AN52" i="22"/>
  <c r="AO47" i="22"/>
  <c r="AO44" i="22"/>
  <c r="AO45" i="22"/>
  <c r="AO46" i="22"/>
  <c r="AO48" i="22"/>
  <c r="AO49" i="22"/>
  <c r="AO51" i="22"/>
  <c r="AO19" i="22"/>
  <c r="AO20" i="22"/>
  <c r="AO21" i="22"/>
  <c r="AO23" i="22"/>
  <c r="AO24" i="22"/>
  <c r="AO25" i="22"/>
  <c r="AO26" i="22"/>
  <c r="AO27" i="22"/>
  <c r="AO28" i="22"/>
  <c r="AO30" i="22"/>
  <c r="AO31" i="22"/>
  <c r="AO32" i="22"/>
  <c r="AO33" i="22"/>
  <c r="AO34" i="22"/>
  <c r="AO36" i="22"/>
  <c r="AO37" i="22"/>
  <c r="AO38" i="22"/>
  <c r="AO40" i="22"/>
  <c r="AO41" i="22"/>
  <c r="AO42" i="22"/>
  <c r="AO52" i="22"/>
  <c r="AP47" i="22"/>
  <c r="AP44" i="22"/>
  <c r="AP45" i="22"/>
  <c r="AP46" i="22"/>
  <c r="AP48" i="22"/>
  <c r="AP49" i="22"/>
  <c r="AP51" i="22"/>
  <c r="AP19" i="22"/>
  <c r="AP20" i="22"/>
  <c r="AP21" i="22"/>
  <c r="AP23" i="22"/>
  <c r="AP24" i="22"/>
  <c r="AP25" i="22"/>
  <c r="AP26" i="22"/>
  <c r="AP27" i="22"/>
  <c r="AP28" i="22"/>
  <c r="AP30" i="22"/>
  <c r="AP31" i="22"/>
  <c r="AP32" i="22"/>
  <c r="AP33" i="22"/>
  <c r="AP34" i="22"/>
  <c r="AP36" i="22"/>
  <c r="AP37" i="22"/>
  <c r="AP38" i="22"/>
  <c r="AP40" i="22"/>
  <c r="AP41" i="22"/>
  <c r="AP42" i="22"/>
  <c r="AP52" i="22"/>
  <c r="E51" i="22"/>
  <c r="E21" i="22"/>
  <c r="E28" i="22"/>
  <c r="E34" i="22"/>
  <c r="E38" i="22"/>
  <c r="E42" i="22"/>
  <c r="E52" i="22"/>
  <c r="E40" i="21"/>
  <c r="E44" i="21"/>
  <c r="E48" i="21"/>
  <c r="E49" i="21"/>
  <c r="Z48" i="21"/>
  <c r="AL47" i="21"/>
  <c r="AN47" i="21"/>
  <c r="AK47" i="21"/>
  <c r="T46" i="21"/>
  <c r="V46" i="21"/>
  <c r="S46" i="21"/>
  <c r="AL47" i="20"/>
  <c r="AN47" i="20"/>
  <c r="AP47" i="20"/>
  <c r="T42" i="20"/>
  <c r="AO42" i="20"/>
  <c r="V42" i="20"/>
  <c r="AP42" i="20"/>
  <c r="AL43" i="20"/>
  <c r="AO43" i="20"/>
  <c r="AN43" i="20"/>
  <c r="AP43" i="20"/>
  <c r="AL44" i="20"/>
  <c r="AO44" i="20"/>
  <c r="AN44" i="20"/>
  <c r="AP44" i="20"/>
  <c r="AL45" i="20"/>
  <c r="AO45" i="20"/>
  <c r="AN45" i="20"/>
  <c r="AP45" i="20"/>
  <c r="T46" i="20"/>
  <c r="AO46" i="20"/>
  <c r="V46" i="20"/>
  <c r="AP46" i="20"/>
  <c r="AO47" i="20"/>
  <c r="AL48" i="20"/>
  <c r="AO48" i="20"/>
  <c r="AN48" i="20"/>
  <c r="AP48" i="20"/>
  <c r="AL49" i="20"/>
  <c r="AO49" i="20"/>
  <c r="AN49" i="20"/>
  <c r="AP49" i="20"/>
  <c r="AL50" i="20"/>
  <c r="AO50" i="20"/>
  <c r="AN50" i="20"/>
  <c r="AP50" i="20"/>
  <c r="AL51" i="20"/>
  <c r="AO51" i="20"/>
  <c r="AN51" i="20"/>
  <c r="AP51" i="20"/>
  <c r="E24" i="20"/>
  <c r="E28" i="20"/>
  <c r="E35" i="20"/>
  <c r="E57" i="20"/>
  <c r="E60" i="20"/>
  <c r="E61" i="20"/>
  <c r="AL65" i="15"/>
  <c r="AN65" i="15"/>
  <c r="F68" i="15"/>
  <c r="F28" i="15"/>
  <c r="F43" i="15"/>
  <c r="F56" i="15"/>
  <c r="F60" i="15"/>
  <c r="F63" i="15"/>
  <c r="F69" i="15"/>
  <c r="G68" i="15"/>
  <c r="G28" i="15"/>
  <c r="G43" i="15"/>
  <c r="G56" i="15"/>
  <c r="G60" i="15"/>
  <c r="G63" i="15"/>
  <c r="G69" i="15"/>
  <c r="H68" i="15"/>
  <c r="H28" i="15"/>
  <c r="H43" i="15"/>
  <c r="H56" i="15"/>
  <c r="H60" i="15"/>
  <c r="H63" i="15"/>
  <c r="H69" i="15"/>
  <c r="I68" i="15"/>
  <c r="I28" i="15"/>
  <c r="I43" i="15"/>
  <c r="I56" i="15"/>
  <c r="I60" i="15"/>
  <c r="I63" i="15"/>
  <c r="I69" i="15"/>
  <c r="J68" i="15"/>
  <c r="J28" i="15"/>
  <c r="J43" i="15"/>
  <c r="J56" i="15"/>
  <c r="J60" i="15"/>
  <c r="J63" i="15"/>
  <c r="J69" i="15"/>
  <c r="K68" i="15"/>
  <c r="K28" i="15"/>
  <c r="K43" i="15"/>
  <c r="K56" i="15"/>
  <c r="K60" i="15"/>
  <c r="K63" i="15"/>
  <c r="K69" i="15"/>
  <c r="L68" i="15"/>
  <c r="L28" i="15"/>
  <c r="L43" i="15"/>
  <c r="L56" i="15"/>
  <c r="L60" i="15"/>
  <c r="L63" i="15"/>
  <c r="L69" i="15"/>
  <c r="M68" i="15"/>
  <c r="M28" i="15"/>
  <c r="M43" i="15"/>
  <c r="M56" i="15"/>
  <c r="M60" i="15"/>
  <c r="M63" i="15"/>
  <c r="M69" i="15"/>
  <c r="N68" i="15"/>
  <c r="N28" i="15"/>
  <c r="N43" i="15"/>
  <c r="N56" i="15"/>
  <c r="N60" i="15"/>
  <c r="N63" i="15"/>
  <c r="N69" i="15"/>
  <c r="O68" i="15"/>
  <c r="O28" i="15"/>
  <c r="O43" i="15"/>
  <c r="O56" i="15"/>
  <c r="O60" i="15"/>
  <c r="O63" i="15"/>
  <c r="O69" i="15"/>
  <c r="P68" i="15"/>
  <c r="P28" i="15"/>
  <c r="P43" i="15"/>
  <c r="P56" i="15"/>
  <c r="P60" i="15"/>
  <c r="P63" i="15"/>
  <c r="P69" i="15"/>
  <c r="Q68" i="15"/>
  <c r="Q28" i="15"/>
  <c r="Q43" i="15"/>
  <c r="Q56" i="15"/>
  <c r="Q60" i="15"/>
  <c r="Q63" i="15"/>
  <c r="Q69" i="15"/>
  <c r="R68" i="15"/>
  <c r="R28" i="15"/>
  <c r="R43" i="15"/>
  <c r="R56" i="15"/>
  <c r="R60" i="15"/>
  <c r="R63" i="15"/>
  <c r="R69" i="15"/>
  <c r="S68" i="15"/>
  <c r="S19" i="15"/>
  <c r="S22" i="15"/>
  <c r="S23" i="15"/>
  <c r="S25" i="15"/>
  <c r="S27" i="15"/>
  <c r="S28" i="15"/>
  <c r="S30" i="15"/>
  <c r="S32" i="15"/>
  <c r="S34" i="15"/>
  <c r="S35" i="15"/>
  <c r="S36" i="15"/>
  <c r="S37" i="15"/>
  <c r="S38" i="15"/>
  <c r="S39" i="15"/>
  <c r="S40" i="15"/>
  <c r="S43" i="15"/>
  <c r="S45" i="15"/>
  <c r="S47" i="15"/>
  <c r="S51" i="15"/>
  <c r="S54" i="15"/>
  <c r="S55" i="15"/>
  <c r="S56" i="15"/>
  <c r="S60" i="15"/>
  <c r="S63" i="15"/>
  <c r="S69" i="15"/>
  <c r="T68" i="15"/>
  <c r="T19" i="15"/>
  <c r="T22" i="15"/>
  <c r="T25" i="15"/>
  <c r="T27" i="15"/>
  <c r="T28" i="15"/>
  <c r="T30" i="15"/>
  <c r="T32" i="15"/>
  <c r="T34" i="15"/>
  <c r="T35" i="15"/>
  <c r="T36" i="15"/>
  <c r="T37" i="15"/>
  <c r="T38" i="15"/>
  <c r="T39" i="15"/>
  <c r="T40" i="15"/>
  <c r="T43" i="15"/>
  <c r="T45" i="15"/>
  <c r="T47" i="15"/>
  <c r="T51" i="15"/>
  <c r="T54" i="15"/>
  <c r="T55" i="15"/>
  <c r="T56" i="15"/>
  <c r="T60" i="15"/>
  <c r="T63" i="15"/>
  <c r="T69" i="15"/>
  <c r="V68" i="15"/>
  <c r="V19" i="15"/>
  <c r="V22" i="15"/>
  <c r="V25" i="15"/>
  <c r="V27" i="15"/>
  <c r="V28" i="15"/>
  <c r="V30" i="15"/>
  <c r="V32" i="15"/>
  <c r="V34" i="15"/>
  <c r="V35" i="15"/>
  <c r="V36" i="15"/>
  <c r="V37" i="15"/>
  <c r="V38" i="15"/>
  <c r="V39" i="15"/>
  <c r="V43" i="15"/>
  <c r="V45" i="15"/>
  <c r="V47" i="15"/>
  <c r="V51" i="15"/>
  <c r="V54" i="15"/>
  <c r="V55" i="15"/>
  <c r="V56" i="15"/>
  <c r="V60" i="15"/>
  <c r="V63" i="15"/>
  <c r="V69" i="15"/>
  <c r="W68" i="15"/>
  <c r="W28" i="15"/>
  <c r="W43" i="15"/>
  <c r="W56" i="15"/>
  <c r="W60" i="15"/>
  <c r="W63" i="15"/>
  <c r="W69" i="15"/>
  <c r="X68" i="15"/>
  <c r="X28" i="15"/>
  <c r="X43" i="15"/>
  <c r="X56" i="15"/>
  <c r="X60" i="15"/>
  <c r="X63" i="15"/>
  <c r="X69" i="15"/>
  <c r="Y68" i="15"/>
  <c r="Y28" i="15"/>
  <c r="Y43" i="15"/>
  <c r="Y56" i="15"/>
  <c r="Y60" i="15"/>
  <c r="Y63" i="15"/>
  <c r="Y69" i="15"/>
  <c r="Z68" i="15"/>
  <c r="Z56" i="15"/>
  <c r="Z28" i="15"/>
  <c r="Z43" i="15"/>
  <c r="Z60" i="15"/>
  <c r="Z63" i="15"/>
  <c r="Z69" i="15"/>
  <c r="AA68" i="15"/>
  <c r="AA28" i="15"/>
  <c r="AA43" i="15"/>
  <c r="AA56" i="15"/>
  <c r="AA60" i="15"/>
  <c r="AA63" i="15"/>
  <c r="AA69" i="15"/>
  <c r="AB68" i="15"/>
  <c r="AB28" i="15"/>
  <c r="AB43" i="15"/>
  <c r="AB56" i="15"/>
  <c r="AB60" i="15"/>
  <c r="AB63" i="15"/>
  <c r="AB69" i="15"/>
  <c r="AC68" i="15"/>
  <c r="AC28" i="15"/>
  <c r="AC43" i="15"/>
  <c r="AC56" i="15"/>
  <c r="AC60" i="15"/>
  <c r="AC63" i="15"/>
  <c r="AC69" i="15"/>
  <c r="AD68" i="15"/>
  <c r="AD28" i="15"/>
  <c r="AD43" i="15"/>
  <c r="AD56" i="15"/>
  <c r="AD60" i="15"/>
  <c r="AD63" i="15"/>
  <c r="AD69" i="15"/>
  <c r="AE68" i="15"/>
  <c r="AE28" i="15"/>
  <c r="AE43" i="15"/>
  <c r="AE56" i="15"/>
  <c r="AE60" i="15"/>
  <c r="AE63" i="15"/>
  <c r="AE69" i="15"/>
  <c r="AF68" i="15"/>
  <c r="AF28" i="15"/>
  <c r="AF43" i="15"/>
  <c r="AF56" i="15"/>
  <c r="AF60" i="15"/>
  <c r="AF63" i="15"/>
  <c r="AF69" i="15"/>
  <c r="AG68" i="15"/>
  <c r="AG28" i="15"/>
  <c r="AG43" i="15"/>
  <c r="AG56" i="15"/>
  <c r="AG60" i="15"/>
  <c r="AG63" i="15"/>
  <c r="AG69" i="15"/>
  <c r="AH68" i="15"/>
  <c r="AH28" i="15"/>
  <c r="AH43" i="15"/>
  <c r="AH56" i="15"/>
  <c r="AH60" i="15"/>
  <c r="AH63" i="15"/>
  <c r="AH69" i="15"/>
  <c r="AI68" i="15"/>
  <c r="AI28" i="15"/>
  <c r="AI43" i="15"/>
  <c r="AI56" i="15"/>
  <c r="AI60" i="15"/>
  <c r="AI63" i="15"/>
  <c r="AI69" i="15"/>
  <c r="AJ68" i="15"/>
  <c r="AJ56" i="15"/>
  <c r="AJ28" i="15"/>
  <c r="AJ43" i="15"/>
  <c r="AJ60" i="15"/>
  <c r="AJ63" i="15"/>
  <c r="AJ69" i="15"/>
  <c r="AK66" i="15"/>
  <c r="AK67" i="15"/>
  <c r="AK68" i="15"/>
  <c r="AK50" i="15"/>
  <c r="AK53" i="15"/>
  <c r="AK46" i="15"/>
  <c r="AK48" i="15"/>
  <c r="AK49" i="15"/>
  <c r="AK52" i="15"/>
  <c r="AK56" i="15"/>
  <c r="AK20" i="15"/>
  <c r="AK21" i="15"/>
  <c r="AK24" i="15"/>
  <c r="AK26" i="15"/>
  <c r="AK28" i="15"/>
  <c r="AK31" i="15"/>
  <c r="AK33" i="15"/>
  <c r="AK41" i="15"/>
  <c r="AK42" i="15"/>
  <c r="AK43" i="15"/>
  <c r="AK58" i="15"/>
  <c r="AK59" i="15"/>
  <c r="AK60" i="15"/>
  <c r="AK62" i="15"/>
  <c r="AK63" i="15"/>
  <c r="AK69" i="15"/>
  <c r="AL66" i="15"/>
  <c r="AL67" i="15"/>
  <c r="AL68" i="15"/>
  <c r="AL50" i="15"/>
  <c r="AL53" i="15"/>
  <c r="AL46" i="15"/>
  <c r="AL48" i="15"/>
  <c r="AL49" i="15"/>
  <c r="AL52" i="15"/>
  <c r="AL56" i="15"/>
  <c r="AL20" i="15"/>
  <c r="AL21" i="15"/>
  <c r="AL24" i="15"/>
  <c r="AL26" i="15"/>
  <c r="AL28" i="15"/>
  <c r="AL31" i="15"/>
  <c r="AL33" i="15"/>
  <c r="AL41" i="15"/>
  <c r="AL42" i="15"/>
  <c r="AL43" i="15"/>
  <c r="AL58" i="15"/>
  <c r="AL59" i="15"/>
  <c r="AL60" i="15"/>
  <c r="AL62" i="15"/>
  <c r="AL63" i="15"/>
  <c r="AL69" i="15"/>
  <c r="AN66" i="15"/>
  <c r="AN67" i="15"/>
  <c r="AN68" i="15"/>
  <c r="AN50" i="15"/>
  <c r="AN53" i="15"/>
  <c r="AN46" i="15"/>
  <c r="AN48" i="15"/>
  <c r="AN49" i="15"/>
  <c r="AN52" i="15"/>
  <c r="AN56" i="15"/>
  <c r="AN20" i="15"/>
  <c r="AN21" i="15"/>
  <c r="AN24" i="15"/>
  <c r="AN26" i="15"/>
  <c r="AN28" i="15"/>
  <c r="AN31" i="15"/>
  <c r="AN33" i="15"/>
  <c r="AN42" i="15"/>
  <c r="AN43" i="15"/>
  <c r="AN58" i="15"/>
  <c r="AN59" i="15"/>
  <c r="AN60" i="15"/>
  <c r="AN63" i="15"/>
  <c r="AN69" i="15"/>
  <c r="AO65" i="15"/>
  <c r="AO66" i="15"/>
  <c r="AO67" i="15"/>
  <c r="AO68" i="15"/>
  <c r="AO50" i="15"/>
  <c r="AO53" i="15"/>
  <c r="AO45" i="15"/>
  <c r="AO46" i="15"/>
  <c r="AO47" i="15"/>
  <c r="AO48" i="15"/>
  <c r="AO49" i="15"/>
  <c r="AO51" i="15"/>
  <c r="AO52" i="15"/>
  <c r="AO54" i="15"/>
  <c r="AO55" i="15"/>
  <c r="AO56" i="15"/>
  <c r="AO19" i="15"/>
  <c r="AO20" i="15"/>
  <c r="AO21" i="15"/>
  <c r="AO22" i="15"/>
  <c r="AO23" i="15"/>
  <c r="AO24" i="15"/>
  <c r="AO25" i="15"/>
  <c r="AO26" i="15"/>
  <c r="AO27" i="15"/>
  <c r="AO28" i="15"/>
  <c r="AO30" i="15"/>
  <c r="AO31" i="15"/>
  <c r="AO32" i="15"/>
  <c r="AO33" i="15"/>
  <c r="AO34" i="15"/>
  <c r="AO35" i="15"/>
  <c r="AO36" i="15"/>
  <c r="AO37" i="15"/>
  <c r="AO38" i="15"/>
  <c r="AO39" i="15"/>
  <c r="AO40" i="15"/>
  <c r="AO41" i="15"/>
  <c r="AO42" i="15"/>
  <c r="AO43" i="15"/>
  <c r="AO58" i="15"/>
  <c r="AO59" i="15"/>
  <c r="AO60" i="15"/>
  <c r="AO62" i="15"/>
  <c r="AO63" i="15"/>
  <c r="AO69" i="15"/>
  <c r="AP65" i="15"/>
  <c r="AP66" i="15"/>
  <c r="AP67" i="15"/>
  <c r="AP68" i="15"/>
  <c r="AP50" i="15"/>
  <c r="AP53" i="15"/>
  <c r="AP45" i="15"/>
  <c r="AP46" i="15"/>
  <c r="AP47" i="15"/>
  <c r="AP48" i="15"/>
  <c r="AP49" i="15"/>
  <c r="AP51" i="15"/>
  <c r="AP52" i="15"/>
  <c r="AP55" i="15"/>
  <c r="AP56" i="15"/>
  <c r="AP19" i="15"/>
  <c r="AP20" i="15"/>
  <c r="AP21" i="15"/>
  <c r="AP22" i="15"/>
  <c r="AP23" i="15"/>
  <c r="AP24" i="15"/>
  <c r="AP25" i="15"/>
  <c r="AP26" i="15"/>
  <c r="AP27" i="15"/>
  <c r="AP28" i="15"/>
  <c r="AP30" i="15"/>
  <c r="AP31" i="15"/>
  <c r="AP32" i="15"/>
  <c r="AP33" i="15"/>
  <c r="AP34" i="15"/>
  <c r="AP35" i="15"/>
  <c r="AP36" i="15"/>
  <c r="AP37" i="15"/>
  <c r="AP38" i="15"/>
  <c r="AP39" i="15"/>
  <c r="AP40" i="15"/>
  <c r="AP41" i="15"/>
  <c r="AP42" i="15"/>
  <c r="AP43" i="15"/>
  <c r="AP58" i="15"/>
  <c r="AP59" i="15"/>
  <c r="AP60" i="15"/>
  <c r="AP62" i="15"/>
  <c r="AP63" i="15"/>
  <c r="AP69" i="15"/>
  <c r="E68" i="15"/>
  <c r="E28" i="15"/>
  <c r="E43" i="15"/>
  <c r="E56" i="15"/>
  <c r="E60" i="15"/>
  <c r="E63" i="15"/>
  <c r="E69" i="15"/>
  <c r="F48" i="21"/>
  <c r="F40" i="21"/>
  <c r="F44" i="21"/>
  <c r="F49" i="21"/>
  <c r="G48" i="21"/>
  <c r="G40" i="21"/>
  <c r="G44" i="21"/>
  <c r="G49" i="21"/>
  <c r="H48" i="21"/>
  <c r="H40" i="21"/>
  <c r="H44" i="21"/>
  <c r="H49" i="21"/>
  <c r="I48" i="21"/>
  <c r="I40" i="21"/>
  <c r="I44" i="21"/>
  <c r="I49" i="21"/>
  <c r="J48" i="21"/>
  <c r="J40" i="21"/>
  <c r="J44" i="21"/>
  <c r="J49" i="21"/>
  <c r="K40" i="21"/>
  <c r="K48" i="21"/>
  <c r="K44" i="21"/>
  <c r="K49" i="21"/>
  <c r="L48" i="21"/>
  <c r="L40" i="21"/>
  <c r="L44" i="21"/>
  <c r="L49" i="21"/>
  <c r="M48" i="21"/>
  <c r="M40" i="21"/>
  <c r="M44" i="21"/>
  <c r="M49" i="21"/>
  <c r="N48" i="21"/>
  <c r="N40" i="21"/>
  <c r="N44" i="21"/>
  <c r="N49" i="21"/>
  <c r="O48" i="21"/>
  <c r="O40" i="21"/>
  <c r="O44" i="21"/>
  <c r="O49" i="21"/>
  <c r="P48" i="21"/>
  <c r="P40" i="21"/>
  <c r="P44" i="21"/>
  <c r="P49" i="21"/>
  <c r="Q48" i="21"/>
  <c r="Q40" i="21"/>
  <c r="Q44" i="21"/>
  <c r="Q49" i="21"/>
  <c r="R48" i="21"/>
  <c r="R40" i="21"/>
  <c r="R44" i="21"/>
  <c r="R49" i="21"/>
  <c r="S34" i="21"/>
  <c r="S19" i="21"/>
  <c r="S20" i="21"/>
  <c r="S21" i="21"/>
  <c r="S22" i="21"/>
  <c r="S23" i="21"/>
  <c r="S25" i="21"/>
  <c r="S26" i="21"/>
  <c r="S28" i="21"/>
  <c r="S30" i="21"/>
  <c r="S33" i="21"/>
  <c r="S36" i="21"/>
  <c r="S40" i="21"/>
  <c r="S48" i="21"/>
  <c r="S42" i="21"/>
  <c r="S44" i="21"/>
  <c r="S49" i="21"/>
  <c r="T34" i="21"/>
  <c r="T19" i="21"/>
  <c r="T20" i="21"/>
  <c r="T21" i="21"/>
  <c r="T22" i="21"/>
  <c r="T23" i="21"/>
  <c r="T25" i="21"/>
  <c r="T26" i="21"/>
  <c r="T28" i="21"/>
  <c r="T30" i="21"/>
  <c r="T33" i="21"/>
  <c r="T36" i="21"/>
  <c r="T40" i="21"/>
  <c r="T48" i="21"/>
  <c r="T44" i="21"/>
  <c r="T49" i="21"/>
  <c r="V34" i="21"/>
  <c r="V19" i="21"/>
  <c r="V20" i="21"/>
  <c r="V21" i="21"/>
  <c r="V22" i="21"/>
  <c r="V23" i="21"/>
  <c r="V25" i="21"/>
  <c r="V26" i="21"/>
  <c r="V28" i="21"/>
  <c r="V30" i="21"/>
  <c r="V33" i="21"/>
  <c r="V36" i="21"/>
  <c r="V40" i="21"/>
  <c r="V48" i="21"/>
  <c r="V44" i="21"/>
  <c r="V49" i="21"/>
  <c r="W48" i="21"/>
  <c r="W40" i="21"/>
  <c r="W44" i="21"/>
  <c r="W49" i="21"/>
  <c r="X48" i="21"/>
  <c r="X40" i="21"/>
  <c r="X44" i="21"/>
  <c r="X49" i="21"/>
  <c r="Y48" i="21"/>
  <c r="Y40" i="21"/>
  <c r="Y44" i="21"/>
  <c r="Y49" i="21"/>
  <c r="Z40" i="21"/>
  <c r="Z44" i="21"/>
  <c r="Z49" i="21"/>
  <c r="AA48" i="21"/>
  <c r="AA40" i="21"/>
  <c r="AA44" i="21"/>
  <c r="AA49" i="21"/>
  <c r="AB48" i="21"/>
  <c r="AB40" i="21"/>
  <c r="AB44" i="21"/>
  <c r="AB49" i="21"/>
  <c r="AC48" i="21"/>
  <c r="AC40" i="21"/>
  <c r="AC44" i="21"/>
  <c r="AC49" i="21"/>
  <c r="AD48" i="21"/>
  <c r="AD40" i="21"/>
  <c r="AD44" i="21"/>
  <c r="AD49" i="21"/>
  <c r="AE48" i="21"/>
  <c r="AE40" i="21"/>
  <c r="AE44" i="21"/>
  <c r="AE49" i="21"/>
  <c r="AF48" i="21"/>
  <c r="AF40" i="21"/>
  <c r="AF44" i="21"/>
  <c r="AF49" i="21"/>
  <c r="AG48" i="21"/>
  <c r="AG40" i="21"/>
  <c r="AG44" i="21"/>
  <c r="AG49" i="21"/>
  <c r="AH40" i="21"/>
  <c r="AH44" i="21"/>
  <c r="AH48" i="21"/>
  <c r="AH49" i="21"/>
  <c r="AI40" i="21"/>
  <c r="AI44" i="21"/>
  <c r="AI48" i="21"/>
  <c r="AI49" i="21"/>
  <c r="AJ48" i="21"/>
  <c r="AJ40" i="21"/>
  <c r="AJ44" i="21"/>
  <c r="AJ49" i="21"/>
  <c r="AK48" i="21"/>
  <c r="AK24" i="21"/>
  <c r="AK27" i="21"/>
  <c r="AK29" i="21"/>
  <c r="AK31" i="21"/>
  <c r="AK32" i="21"/>
  <c r="AK35" i="21"/>
  <c r="AK37" i="21"/>
  <c r="AK38" i="21"/>
  <c r="AK39" i="21"/>
  <c r="AK40" i="21"/>
  <c r="AK43" i="21"/>
  <c r="AK44" i="21"/>
  <c r="AK49" i="21"/>
  <c r="AL48" i="21"/>
  <c r="AL24" i="21"/>
  <c r="AL27" i="21"/>
  <c r="AL29" i="21"/>
  <c r="AL31" i="21"/>
  <c r="AL32" i="21"/>
  <c r="AL35" i="21"/>
  <c r="AL37" i="21"/>
  <c r="AL38" i="21"/>
  <c r="AL39" i="21"/>
  <c r="AL40" i="21"/>
  <c r="AL43" i="21"/>
  <c r="AL44" i="21"/>
  <c r="AL49" i="21"/>
  <c r="AN48" i="21"/>
  <c r="AN24" i="21"/>
  <c r="AN27" i="21"/>
  <c r="AN29" i="21"/>
  <c r="AN31" i="21"/>
  <c r="AN32" i="21"/>
  <c r="AN35" i="21"/>
  <c r="AN37" i="21"/>
  <c r="AN38" i="21"/>
  <c r="AN39" i="21"/>
  <c r="AN40" i="21"/>
  <c r="AN44" i="21"/>
  <c r="AN49" i="21"/>
  <c r="AO34" i="21"/>
  <c r="AO19" i="21"/>
  <c r="AO20" i="21"/>
  <c r="AO21" i="21"/>
  <c r="AO24" i="21"/>
  <c r="AO26" i="21"/>
  <c r="AO28" i="21"/>
  <c r="AO29" i="21"/>
  <c r="AO30" i="21"/>
  <c r="AO31" i="21"/>
  <c r="AO32" i="21"/>
  <c r="AO33" i="21"/>
  <c r="AO35" i="21"/>
  <c r="AO36" i="21"/>
  <c r="AO37" i="21"/>
  <c r="AO38" i="21"/>
  <c r="AO39" i="21"/>
  <c r="AO40" i="21"/>
  <c r="AO46" i="21"/>
  <c r="AO47" i="21"/>
  <c r="AO48" i="21"/>
  <c r="AO42" i="21"/>
  <c r="AO43" i="21"/>
  <c r="AO44" i="21"/>
  <c r="AO49" i="21"/>
  <c r="AP40" i="21"/>
  <c r="AP46" i="21"/>
  <c r="AP47" i="21"/>
  <c r="AP48" i="21"/>
  <c r="AP42" i="21"/>
  <c r="AP43" i="21"/>
  <c r="AP44" i="21"/>
  <c r="AP49" i="21"/>
  <c r="AP22" i="21"/>
  <c r="AP26" i="21"/>
  <c r="AP30" i="21"/>
  <c r="AP34" i="21"/>
  <c r="AP39" i="21"/>
  <c r="AP38" i="21"/>
  <c r="AP36" i="21"/>
  <c r="AP35" i="21"/>
  <c r="AP33" i="21"/>
  <c r="AP32" i="21"/>
  <c r="AP31" i="21"/>
  <c r="AP29" i="21"/>
  <c r="AP28" i="21"/>
  <c r="AP27" i="21"/>
  <c r="AP25" i="21"/>
  <c r="AP24" i="21"/>
  <c r="AP23" i="21"/>
  <c r="AP21" i="21"/>
  <c r="AP20" i="21"/>
  <c r="AK44" i="20"/>
  <c r="K24" i="20"/>
  <c r="K28" i="20"/>
  <c r="K35" i="20"/>
  <c r="K57" i="20"/>
  <c r="K60" i="20"/>
  <c r="K61" i="20"/>
  <c r="AI24" i="20"/>
  <c r="AI28" i="20"/>
  <c r="AI35" i="20"/>
  <c r="AI57" i="20"/>
  <c r="AI60" i="20"/>
  <c r="AI61" i="20"/>
  <c r="F60" i="20"/>
  <c r="G60" i="20"/>
  <c r="H60" i="20"/>
  <c r="I60" i="20"/>
  <c r="J60" i="20"/>
  <c r="L60" i="20"/>
  <c r="M60" i="20"/>
  <c r="N60" i="20"/>
  <c r="O60" i="20"/>
  <c r="P60" i="20"/>
  <c r="Q60" i="20"/>
  <c r="R60" i="20"/>
  <c r="S60" i="20"/>
  <c r="T60" i="20"/>
  <c r="V60" i="20"/>
  <c r="W60" i="20"/>
  <c r="X60" i="20"/>
  <c r="Y60" i="20"/>
  <c r="Z60" i="20"/>
  <c r="AA60" i="20"/>
  <c r="AB60" i="20"/>
  <c r="AC60" i="20"/>
  <c r="AD60" i="20"/>
  <c r="AE60" i="20"/>
  <c r="AF60" i="20"/>
  <c r="AG60" i="20"/>
  <c r="AH60" i="20"/>
  <c r="AJ60" i="20"/>
  <c r="AK59" i="20"/>
  <c r="AK60" i="20"/>
  <c r="AL60" i="20"/>
  <c r="AN60" i="20"/>
  <c r="F57" i="20"/>
  <c r="G57" i="20"/>
  <c r="H57" i="20"/>
  <c r="I57" i="20"/>
  <c r="J57" i="20"/>
  <c r="L57" i="20"/>
  <c r="M57" i="20"/>
  <c r="N57" i="20"/>
  <c r="O57" i="20"/>
  <c r="P57" i="20"/>
  <c r="Q57" i="20"/>
  <c r="R57" i="20"/>
  <c r="W57" i="20"/>
  <c r="X57" i="20"/>
  <c r="Y57" i="20"/>
  <c r="Y24" i="20"/>
  <c r="Y28" i="20"/>
  <c r="Y35" i="20"/>
  <c r="Y61" i="20"/>
  <c r="Z57" i="20"/>
  <c r="AA57" i="20"/>
  <c r="AB57" i="20"/>
  <c r="AC57" i="20"/>
  <c r="AC24" i="20"/>
  <c r="AC28" i="20"/>
  <c r="AC35" i="20"/>
  <c r="AC61" i="20"/>
  <c r="AD57" i="20"/>
  <c r="AE57" i="20"/>
  <c r="AF57" i="20"/>
  <c r="AG57" i="20"/>
  <c r="AG24" i="20"/>
  <c r="AG28" i="20"/>
  <c r="AG35" i="20"/>
  <c r="AG61" i="20"/>
  <c r="AH57" i="20"/>
  <c r="AJ57" i="20"/>
  <c r="F35" i="20"/>
  <c r="G35" i="20"/>
  <c r="H35" i="20"/>
  <c r="I35" i="20"/>
  <c r="J35" i="20"/>
  <c r="L35" i="20"/>
  <c r="M35" i="20"/>
  <c r="N35" i="20"/>
  <c r="O35" i="20"/>
  <c r="P35" i="20"/>
  <c r="Q35" i="20"/>
  <c r="R35" i="20"/>
  <c r="W35" i="20"/>
  <c r="X35" i="20"/>
  <c r="Z35" i="20"/>
  <c r="AA35" i="20"/>
  <c r="AB35" i="20"/>
  <c r="AD35" i="20"/>
  <c r="AE35" i="20"/>
  <c r="AF35" i="20"/>
  <c r="AH35" i="20"/>
  <c r="AJ35" i="20"/>
  <c r="AK31" i="20"/>
  <c r="AK32" i="20"/>
  <c r="AK35" i="20"/>
  <c r="F24" i="20"/>
  <c r="F28" i="20"/>
  <c r="F61" i="20"/>
  <c r="G24" i="20"/>
  <c r="G28" i="20"/>
  <c r="G61" i="20"/>
  <c r="H24" i="20"/>
  <c r="H28" i="20"/>
  <c r="H61" i="20"/>
  <c r="I24" i="20"/>
  <c r="I28" i="20"/>
  <c r="I61" i="20"/>
  <c r="J24" i="20"/>
  <c r="J28" i="20"/>
  <c r="J61" i="20"/>
  <c r="L24" i="20"/>
  <c r="L28" i="20"/>
  <c r="L61" i="20"/>
  <c r="M24" i="20"/>
  <c r="M28" i="20"/>
  <c r="M61" i="20"/>
  <c r="N24" i="20"/>
  <c r="N28" i="20"/>
  <c r="N61" i="20"/>
  <c r="O24" i="20"/>
  <c r="O28" i="20"/>
  <c r="O61" i="20"/>
  <c r="P24" i="20"/>
  <c r="P28" i="20"/>
  <c r="P61" i="20"/>
  <c r="Q24" i="20"/>
  <c r="Q28" i="20"/>
  <c r="Q61" i="20"/>
  <c r="R24" i="20"/>
  <c r="R28" i="20"/>
  <c r="R61" i="20"/>
  <c r="W24" i="20"/>
  <c r="W28" i="20"/>
  <c r="W61" i="20"/>
  <c r="X24" i="20"/>
  <c r="Z24" i="20"/>
  <c r="AA24" i="20"/>
  <c r="AA28" i="20"/>
  <c r="AA61" i="20"/>
  <c r="AB24" i="20"/>
  <c r="AD24" i="20"/>
  <c r="AE24" i="20"/>
  <c r="AE28" i="20"/>
  <c r="AE61" i="20"/>
  <c r="AF24" i="20"/>
  <c r="AH24" i="20"/>
  <c r="AJ24" i="20"/>
  <c r="AL23" i="20"/>
  <c r="AL24" i="20"/>
  <c r="AL56" i="20"/>
  <c r="AN56" i="20"/>
  <c r="AK56" i="20"/>
  <c r="AL55" i="20"/>
  <c r="AN55" i="20"/>
  <c r="AK55" i="20"/>
  <c r="AL54" i="20"/>
  <c r="AN54" i="20"/>
  <c r="AK54" i="20"/>
  <c r="AL53" i="20"/>
  <c r="AN53" i="20"/>
  <c r="AK53" i="20"/>
  <c r="AL52" i="20"/>
  <c r="AN52" i="20"/>
  <c r="AK52" i="20"/>
  <c r="AK51" i="20"/>
  <c r="AK50" i="20"/>
  <c r="AK49" i="20"/>
  <c r="AK48" i="20"/>
  <c r="AK47" i="20"/>
  <c r="S46" i="20"/>
  <c r="AK45" i="20"/>
  <c r="AK43" i="20"/>
  <c r="AK57" i="20"/>
  <c r="S42" i="20"/>
  <c r="T41" i="20"/>
  <c r="V41" i="20"/>
  <c r="S41" i="20"/>
  <c r="T40" i="20"/>
  <c r="V40" i="20"/>
  <c r="S40" i="20"/>
  <c r="T39" i="20"/>
  <c r="V39" i="20"/>
  <c r="S39" i="20"/>
  <c r="T38" i="20"/>
  <c r="V38" i="20"/>
  <c r="S38" i="20"/>
  <c r="T37" i="20"/>
  <c r="T57" i="20"/>
  <c r="S37" i="20"/>
  <c r="S57" i="20"/>
  <c r="T34" i="20"/>
  <c r="V34" i="20"/>
  <c r="S34" i="20"/>
  <c r="T33" i="20"/>
  <c r="V33" i="20"/>
  <c r="T30" i="20"/>
  <c r="V30" i="20"/>
  <c r="V35" i="20"/>
  <c r="S33" i="20"/>
  <c r="S30" i="20"/>
  <c r="S35" i="20"/>
  <c r="AL32" i="20"/>
  <c r="AN32" i="20"/>
  <c r="AL31" i="20"/>
  <c r="AL35" i="20"/>
  <c r="AN23" i="20"/>
  <c r="AN24" i="20"/>
  <c r="AN57" i="20"/>
  <c r="AL27" i="20"/>
  <c r="AN27" i="20"/>
  <c r="AN28" i="20"/>
  <c r="AN31" i="20"/>
  <c r="AN35" i="20"/>
  <c r="AN61" i="20"/>
  <c r="AK23" i="20"/>
  <c r="AK24" i="20"/>
  <c r="T22" i="20"/>
  <c r="V22" i="20"/>
  <c r="S22" i="20"/>
  <c r="T21" i="20"/>
  <c r="V21" i="20"/>
  <c r="S21" i="20"/>
  <c r="T20" i="20"/>
  <c r="V20" i="20"/>
  <c r="S20" i="20"/>
  <c r="T19" i="20"/>
  <c r="V19" i="20"/>
  <c r="S19" i="20"/>
  <c r="AJ28" i="20"/>
  <c r="AJ61" i="20"/>
  <c r="AF28" i="20"/>
  <c r="AF61" i="20"/>
  <c r="AB28" i="20"/>
  <c r="AB61" i="20"/>
  <c r="X28" i="20"/>
  <c r="X61" i="20"/>
  <c r="AK27" i="20"/>
  <c r="AK28" i="20"/>
  <c r="AK61" i="20"/>
  <c r="AH28" i="20"/>
  <c r="AH61" i="20"/>
  <c r="AD28" i="20"/>
  <c r="AD61" i="20"/>
  <c r="Z28" i="20"/>
  <c r="Z61" i="20"/>
  <c r="S24" i="20"/>
  <c r="S26" i="20"/>
  <c r="S28" i="20"/>
  <c r="S61" i="20"/>
  <c r="V24" i="20"/>
  <c r="T35" i="20"/>
  <c r="T24" i="20"/>
  <c r="V37" i="20"/>
  <c r="V57" i="20"/>
  <c r="AL57" i="20"/>
  <c r="AL28" i="20"/>
  <c r="AL61" i="20"/>
  <c r="T26" i="20"/>
  <c r="V26" i="20"/>
  <c r="V28" i="20"/>
  <c r="V61" i="20"/>
  <c r="T28" i="20"/>
  <c r="T61" i="20"/>
  <c r="AP19" i="21"/>
  <c r="AP59" i="20"/>
  <c r="AP60" i="20"/>
  <c r="AO59" i="20"/>
  <c r="AO60" i="20"/>
  <c r="AP56" i="20"/>
  <c r="AO56" i="20"/>
  <c r="AP55" i="20"/>
  <c r="AO55" i="20"/>
  <c r="AP54" i="20"/>
  <c r="AO54" i="20"/>
  <c r="AP53" i="20"/>
  <c r="AO53" i="20"/>
  <c r="AP52" i="20"/>
  <c r="AO52" i="20"/>
  <c r="AP41" i="20"/>
  <c r="AO41" i="20"/>
  <c r="AP40" i="20"/>
  <c r="AO40" i="20"/>
  <c r="AP39" i="20"/>
  <c r="AO39" i="20"/>
  <c r="AP38" i="20"/>
  <c r="AO38" i="20"/>
  <c r="AP37" i="20"/>
  <c r="AO37" i="20"/>
  <c r="AO57" i="20"/>
  <c r="AP34" i="20"/>
  <c r="AO34" i="20"/>
  <c r="AP33" i="20"/>
  <c r="AO33" i="20"/>
  <c r="AP32" i="20"/>
  <c r="AO32" i="20"/>
  <c r="AP31" i="20"/>
  <c r="AO31" i="20"/>
  <c r="AP30" i="20"/>
  <c r="AP35" i="20"/>
  <c r="AO30" i="20"/>
  <c r="AP27" i="20"/>
  <c r="AO27" i="20"/>
  <c r="AP26" i="20"/>
  <c r="AO26" i="20"/>
  <c r="AP23" i="20"/>
  <c r="AO23" i="20"/>
  <c r="AP22" i="20"/>
  <c r="AO22" i="20"/>
  <c r="AP21" i="20"/>
  <c r="AO21" i="20"/>
  <c r="AP20" i="20"/>
  <c r="AO20" i="20"/>
  <c r="AP19" i="20"/>
  <c r="AO19" i="20"/>
  <c r="AO24" i="20"/>
  <c r="AP37" i="21"/>
  <c r="AP24" i="20"/>
  <c r="AP57" i="20"/>
  <c r="AO35" i="20"/>
  <c r="AO28" i="20"/>
  <c r="AO61" i="20"/>
  <c r="AP28" i="20"/>
  <c r="AP61" i="20"/>
</calcChain>
</file>

<file path=xl/sharedStrings.xml><?xml version="1.0" encoding="utf-8"?>
<sst xmlns="http://schemas.openxmlformats.org/spreadsheetml/2006/main" count="803" uniqueCount="218">
  <si>
    <t>samokształcenie</t>
  </si>
  <si>
    <t>forma zakończenia semestru</t>
  </si>
  <si>
    <t>punkty ECTS</t>
  </si>
  <si>
    <t>Przedmiot</t>
  </si>
  <si>
    <t>ogólna liczba godzin dydaktycznych</t>
  </si>
  <si>
    <t>SUMA GODZIN DYDAKTYCZNYCH</t>
  </si>
  <si>
    <t>SUMA PUNKTÓW ECTS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</si>
  <si>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</si>
  <si>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</si>
  <si>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</si>
  <si>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</si>
  <si>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</si>
  <si>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</si>
  <si>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</si>
  <si>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</si>
  <si>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</si>
  <si>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</si>
  <si>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</si>
  <si>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</si>
  <si>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</si>
  <si>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Wydział </t>
    </r>
    <r>
      <rPr>
        <b/>
        <sz val="11"/>
        <rFont val="Arial"/>
        <family val="2"/>
        <charset val="238"/>
      </rPr>
      <t>Nauk o Zdrowiu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</si>
  <si>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</si>
  <si>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</si>
  <si>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</si>
  <si>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</si>
  <si>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</si>
  <si>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</si>
  <si>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zal / oc</t>
  </si>
  <si>
    <t>Kinezyterapia 1</t>
  </si>
  <si>
    <t>Fizjoterapia ogólna 1</t>
  </si>
  <si>
    <t>Fizjoterapia ogólna 2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</si>
  <si>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</si>
  <si>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</si>
  <si>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</si>
  <si>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</si>
  <si>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</si>
  <si>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</si>
  <si>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</si>
  <si>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</si>
  <si>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</si>
  <si>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Rodzaj zajęć</t>
  </si>
  <si>
    <t>podstawowy</t>
  </si>
  <si>
    <t>kierunkowy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</si>
  <si>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</si>
  <si>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</si>
  <si>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</si>
  <si>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</si>
  <si>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</si>
  <si>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Fizjoprofilaktyka</t>
  </si>
  <si>
    <t>Promocja zdrowia</t>
  </si>
  <si>
    <t>RAZEM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</si>
  <si>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</si>
  <si>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</si>
  <si>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</si>
  <si>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</si>
  <si>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</si>
  <si>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</si>
  <si>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</si>
  <si>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</si>
  <si>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Praca magisterska</t>
  </si>
  <si>
    <t>Biologia medyczna z genetyką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</si>
  <si>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</si>
  <si>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</si>
  <si>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</si>
  <si>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</si>
  <si>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</si>
  <si>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</si>
  <si>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</si>
  <si>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</si>
  <si>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</si>
  <si>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</si>
  <si>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</si>
  <si>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</si>
  <si>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</si>
  <si>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</si>
  <si>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</si>
  <si>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</si>
  <si>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</si>
  <si>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</si>
  <si>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</si>
  <si>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</si>
  <si>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</si>
  <si>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</si>
  <si>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</si>
  <si>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</si>
  <si>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</si>
  <si>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</si>
  <si>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</si>
  <si>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</si>
  <si>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</si>
  <si>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</si>
  <si>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</si>
  <si>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</si>
  <si>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</si>
  <si>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</si>
  <si>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</si>
  <si>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Psychologia 1 - psychologia ogólna, kliniczna i psychoterapia</t>
  </si>
  <si>
    <t>Psychologia 2 - komunikacja kliniczna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</si>
  <si>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</si>
  <si>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</si>
  <si>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</si>
  <si>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</si>
  <si>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</si>
  <si>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</si>
  <si>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</si>
  <si>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</si>
  <si>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</si>
  <si>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</si>
  <si>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</si>
  <si>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</si>
  <si>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</si>
  <si>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</si>
  <si>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</si>
  <si>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</si>
  <si>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</si>
  <si>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</si>
  <si>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</si>
  <si>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</si>
  <si>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</si>
  <si>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</si>
  <si>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</si>
  <si>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</si>
  <si>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</si>
  <si>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</si>
  <si>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</si>
  <si>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</si>
  <si>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</si>
  <si>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</si>
  <si>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</si>
  <si>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</si>
  <si>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</si>
  <si>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Kliniczne podstawy fizjoterapii w reumatologii</t>
  </si>
  <si>
    <t>Praktyka z fizjoterapii klinicznej, fizykoterapii i masażu - praktyka semestralna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</si>
  <si>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</si>
  <si>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</si>
  <si>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</si>
  <si>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</si>
  <si>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</si>
  <si>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</si>
  <si>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</si>
  <si>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</si>
  <si>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</si>
  <si>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</si>
  <si>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Seminarium magisterskie 3</t>
  </si>
  <si>
    <t>Medycyna fizykalna 3 – balneoklimatologia i odnowa biologiczna</t>
  </si>
  <si>
    <t>Ekonomia, system ochrony zdrowia i technologie informacyjne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</si>
  <si>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</si>
  <si>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</si>
  <si>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</si>
  <si>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</si>
  <si>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</si>
  <si>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………………………………………………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</si>
  <si>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</si>
  <si>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</si>
  <si>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</si>
  <si>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</si>
  <si>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</si>
  <si>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</si>
  <si>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</si>
  <si>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Metodologia badań naukowych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</si>
  <si>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</si>
  <si>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</si>
  <si>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</si>
  <si>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</si>
  <si>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</si>
  <si>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</si>
  <si>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</si>
  <si>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</si>
  <si>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</si>
  <si>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</si>
  <si>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</si>
  <si>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</si>
  <si>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</si>
  <si>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</si>
  <si>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</si>
  <si>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</si>
  <si>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</si>
  <si>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</si>
  <si>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</si>
  <si>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</si>
  <si>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</si>
  <si>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</si>
  <si>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</si>
  <si>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</si>
  <si>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</si>
  <si>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 xml:space="preserve">Rehabilitacja w zaburzeniach okresu okołoporodowego </t>
  </si>
  <si>
    <t>Współczesne metody leczenia skolioz</t>
  </si>
  <si>
    <t>Podstawy medycyny sportowej</t>
  </si>
  <si>
    <t>Rehabilitacja w zaburzeniach psychicznych u dzieci i młodzieży</t>
  </si>
  <si>
    <t>Metody walki z bólem w fizjoterapii</t>
  </si>
  <si>
    <t>Sport w ujęciu urbanizacyjnym - urazy, profilaktyka, fizjoterapia</t>
  </si>
  <si>
    <t xml:space="preserve">Podstawy treningu terapeutycznego w fizjoterapii </t>
  </si>
  <si>
    <t>Przedmiot fakultatywny 11</t>
  </si>
  <si>
    <t>Przedmiot fakultatywny 12</t>
  </si>
  <si>
    <t>Kinezjologia</t>
  </si>
  <si>
    <t>Fizjoterapia w schorzeniach uroginekologicznych</t>
  </si>
  <si>
    <t>Diagnostyka obrazowa</t>
  </si>
  <si>
    <t>Podstawy kinesiotapingu</t>
  </si>
  <si>
    <t>Zaawansowane techniki terapii manualnej</t>
  </si>
  <si>
    <t xml:space="preserve">PLAN STUDIÓW na rok akademicki 2019/2020 </t>
  </si>
  <si>
    <t xml:space="preserve">załącznik nr 1    </t>
  </si>
  <si>
    <r>
      <t xml:space="preserve">Wydział </t>
    </r>
    <r>
      <rPr>
        <b/>
        <sz val="11"/>
        <color theme="1"/>
        <rFont val="Arial"/>
        <family val="2"/>
        <charset val="238"/>
      </rPr>
      <t>Nauk o Zdrowiu</t>
    </r>
  </si>
  <si>
    <r>
      <t xml:space="preserve">Kierunek </t>
    </r>
    <r>
      <rPr>
        <b/>
        <sz val="11"/>
        <color theme="1"/>
        <rFont val="Arial"/>
        <family val="2"/>
        <charset val="238"/>
      </rPr>
      <t>Fizjoterapia</t>
    </r>
  </si>
  <si>
    <r>
      <t xml:space="preserve">Rok studiów </t>
    </r>
    <r>
      <rPr>
        <b/>
        <sz val="11"/>
        <color theme="1"/>
        <rFont val="Arial"/>
        <family val="2"/>
        <charset val="238"/>
      </rPr>
      <t>2</t>
    </r>
  </si>
  <si>
    <r>
      <t xml:space="preserve">Forma studiów </t>
    </r>
    <r>
      <rPr>
        <b/>
        <sz val="11"/>
        <color theme="1"/>
        <rFont val="Arial"/>
        <family val="2"/>
        <charset val="238"/>
      </rPr>
      <t>stacjonarna</t>
    </r>
  </si>
  <si>
    <r>
      <t xml:space="preserve">Studia </t>
    </r>
    <r>
      <rPr>
        <b/>
        <sz val="11"/>
        <color theme="1"/>
        <rFont val="Arial"/>
        <family val="2"/>
        <charset val="238"/>
      </rPr>
      <t>jednolite magisterskie</t>
    </r>
  </si>
  <si>
    <t>PLAN STUDIÓW na rok akademicki 2020/2021</t>
  </si>
  <si>
    <t>PLAN STUDIÓW na rok akademicki 2021/2022</t>
  </si>
  <si>
    <t xml:space="preserve">PLAN STUDIÓW na rok akademicki 2022/2023 </t>
  </si>
  <si>
    <t xml:space="preserve">PLAN STUDIÓW na rok akademicki 2023/2024 </t>
  </si>
  <si>
    <t xml:space="preserve">PLAN STUDIÓW na cykl 2019-2024 </t>
  </si>
  <si>
    <r>
      <t xml:space="preserve">Rok studiów </t>
    </r>
    <r>
      <rPr>
        <b/>
        <sz val="11"/>
        <rFont val="Arial"/>
        <family val="2"/>
        <charset val="238"/>
      </rPr>
      <t>3-5</t>
    </r>
  </si>
  <si>
    <t xml:space="preserve"> we Wrocławiu nr 2115    </t>
  </si>
  <si>
    <t>z dnia 29 stycznia 2020 r.</t>
  </si>
  <si>
    <t xml:space="preserve">do Uchwały Senatu Uniwersytetu Medycznego     </t>
  </si>
  <si>
    <t xml:space="preserve"> we Wrocławiu nr 2115</t>
  </si>
  <si>
    <t xml:space="preserve"> we Wrocławiu nr 2115   </t>
  </si>
  <si>
    <t xml:space="preserve"> we Wrocławiu nr  2115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</si>
</sst>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i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32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20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0" fontId="1" fillId="0" borderId="23" xfId="0" applyFont="1" applyBorder="1" applyAlignment="1">
      <alignment horizontal="center" textRotation="90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1" fillId="0" borderId="21" xfId="0" applyFont="1" applyBorder="1" applyAlignment="1">
      <alignment horizontal="center" textRotation="90"/>
    </xf>
    <xf numFmtId="0" fontId="1" fillId="0" borderId="23" xfId="0" applyFont="1" applyFill="1" applyBorder="1" applyAlignment="1">
      <alignment horizontal="center" textRotation="90"/>
    </xf>
    <xf numFmtId="0" fontId="1" fillId="0" borderId="0" xfId="0" applyFont="1" applyBorder="1"/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 applyBorder="1"/>
    <xf numFmtId="0" fontId="3" fillId="0" borderId="0" xfId="0" applyFont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3" fillId="0" borderId="7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1" fontId="12" fillId="2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64" fontId="12" fillId="2" borderId="17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/>
    <xf numFmtId="164" fontId="12" fillId="2" borderId="3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164" fontId="12" fillId="2" borderId="28" xfId="0" applyNumberFormat="1" applyFont="1" applyFill="1" applyBorder="1" applyAlignment="1">
      <alignment horizontal="center" vertical="center"/>
    </xf>
    <xf numFmtId="1" fontId="12" fillId="2" borderId="23" xfId="0" applyNumberFormat="1" applyFont="1" applyFill="1" applyBorder="1" applyAlignment="1">
      <alignment horizontal="center" vertical="center"/>
    </xf>
    <xf numFmtId="1" fontId="12" fillId="2" borderId="28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13" fillId="0" borderId="1" xfId="3" applyFont="1" applyBorder="1" applyAlignment="1">
      <alignment horizontal="left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/>
    <xf numFmtId="0" fontId="12" fillId="0" borderId="20" xfId="0" applyFont="1" applyBorder="1" applyAlignment="1">
      <alignment horizontal="center" textRotation="90"/>
    </xf>
    <xf numFmtId="0" fontId="12" fillId="0" borderId="22" xfId="0" applyFont="1" applyBorder="1" applyAlignment="1">
      <alignment horizontal="center" textRotation="90"/>
    </xf>
    <xf numFmtId="0" fontId="12" fillId="0" borderId="23" xfId="0" applyFont="1" applyBorder="1" applyAlignment="1">
      <alignment horizontal="center" textRotation="90"/>
    </xf>
    <xf numFmtId="0" fontId="12" fillId="0" borderId="23" xfId="0" applyFont="1" applyFill="1" applyBorder="1" applyAlignment="1">
      <alignment horizontal="center" textRotation="90"/>
    </xf>
    <xf numFmtId="0" fontId="12" fillId="0" borderId="21" xfId="0" applyFont="1" applyBorder="1" applyAlignment="1">
      <alignment horizontal="center" textRotation="90"/>
    </xf>
    <xf numFmtId="0" fontId="12" fillId="0" borderId="0" xfId="0" applyFont="1" applyBorder="1"/>
    <xf numFmtId="0" fontId="13" fillId="0" borderId="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64" fontId="12" fillId="0" borderId="4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1" fontId="17" fillId="0" borderId="34" xfId="0" applyNumberFormat="1" applyFont="1" applyBorder="1" applyAlignment="1">
      <alignment horizontal="center" vertical="center"/>
    </xf>
    <xf numFmtId="164" fontId="17" fillId="0" borderId="4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64" fontId="12" fillId="0" borderId="44" xfId="0" applyNumberFormat="1" applyFont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164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1" xfId="0" applyFont="1" applyBorder="1"/>
    <xf numFmtId="0" fontId="14" fillId="0" borderId="6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36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" fontId="12" fillId="0" borderId="32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64" fontId="12" fillId="0" borderId="45" xfId="0" applyNumberFormat="1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64" fontId="12" fillId="0" borderId="47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" fontId="12" fillId="0" borderId="47" xfId="0" applyNumberFormat="1" applyFont="1" applyBorder="1" applyAlignment="1">
      <alignment horizontal="center" vertical="center"/>
    </xf>
    <xf numFmtId="164" fontId="12" fillId="0" borderId="28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1" fontId="12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/>
    <xf numFmtId="164" fontId="12" fillId="0" borderId="22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64" fontId="12" fillId="0" borderId="42" xfId="0" applyNumberFormat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51" xfId="0" applyFont="1" applyBorder="1" applyAlignment="1">
      <alignment horizontal="left" vertical="center" wrapText="1"/>
    </xf>
    <xf numFmtId="1" fontId="12" fillId="0" borderId="27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164" fontId="12" fillId="0" borderId="51" xfId="0" applyNumberFormat="1" applyFont="1" applyBorder="1" applyAlignment="1">
      <alignment horizontal="center" vertical="center"/>
    </xf>
    <xf numFmtId="1" fontId="17" fillId="0" borderId="25" xfId="0" applyNumberFormat="1" applyFont="1" applyBorder="1" applyAlignment="1">
      <alignment horizontal="center" vertical="center"/>
    </xf>
    <xf numFmtId="164" fontId="17" fillId="0" borderId="2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1" fontId="14" fillId="0" borderId="1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 wrapText="1"/>
    </xf>
    <xf numFmtId="1" fontId="14" fillId="0" borderId="2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6" xfId="0" applyFont="1" applyBorder="1" applyAlignment="1">
      <alignment horizontal="left" vertical="center" wrapText="1"/>
    </xf>
    <xf numFmtId="1" fontId="12" fillId="0" borderId="19" xfId="0" applyNumberFormat="1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1" fontId="12" fillId="0" borderId="0" xfId="0" applyNumberFormat="1" applyFont="1"/>
    <xf numFmtId="0" fontId="13" fillId="0" borderId="0" xfId="0" applyFont="1" applyAlignment="1">
      <alignment vertical="top"/>
    </xf>
    <xf numFmtId="0" fontId="19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/>
    <xf numFmtId="1" fontId="17" fillId="0" borderId="29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28" xfId="0" applyFont="1" applyBorder="1"/>
    <xf numFmtId="0" fontId="14" fillId="0" borderId="2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1" fontId="17" fillId="0" borderId="4" xfId="0" applyNumberFormat="1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1" fontId="12" fillId="0" borderId="49" xfId="0" applyNumberFormat="1" applyFont="1" applyBorder="1" applyAlignment="1">
      <alignment horizontal="center" vertical="center"/>
    </xf>
    <xf numFmtId="164" fontId="12" fillId="0" borderId="50" xfId="0" applyNumberFormat="1" applyFont="1" applyBorder="1" applyAlignment="1">
      <alignment horizontal="center" vertical="center"/>
    </xf>
    <xf numFmtId="1" fontId="12" fillId="0" borderId="16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0" fontId="12" fillId="0" borderId="0" xfId="0" applyFont="1" applyFill="1"/>
    <xf numFmtId="0" fontId="13" fillId="0" borderId="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1" fontId="14" fillId="0" borderId="19" xfId="0" applyNumberFormat="1" applyFont="1" applyFill="1" applyBorder="1" applyAlignment="1">
      <alignment horizontal="center" vertical="center"/>
    </xf>
    <xf numFmtId="164" fontId="12" fillId="0" borderId="4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1" fontId="17" fillId="0" borderId="29" xfId="0" applyNumberFormat="1" applyFont="1" applyFill="1" applyBorder="1" applyAlignment="1">
      <alignment horizontal="center" vertical="center"/>
    </xf>
    <xf numFmtId="164" fontId="17" fillId="0" borderId="42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164" fontId="12" fillId="0" borderId="27" xfId="0" applyNumberFormat="1" applyFont="1" applyFill="1" applyBorder="1" applyAlignment="1">
      <alignment horizontal="center" vertical="center"/>
    </xf>
    <xf numFmtId="1" fontId="12" fillId="0" borderId="32" xfId="0" applyNumberFormat="1" applyFont="1" applyFill="1" applyBorder="1" applyAlignment="1">
      <alignment horizontal="center" vertical="center"/>
    </xf>
    <xf numFmtId="1" fontId="12" fillId="0" borderId="27" xfId="0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64" fontId="12" fillId="0" borderId="44" xfId="0" applyNumberFormat="1" applyFont="1" applyFill="1" applyBorder="1" applyAlignment="1">
      <alignment horizontal="center" vertical="center"/>
    </xf>
    <xf numFmtId="1" fontId="17" fillId="0" borderId="25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4" fillId="0" borderId="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1" fontId="17" fillId="0" borderId="3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3" fillId="0" borderId="2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left" vertical="center" wrapText="1"/>
    </xf>
    <xf numFmtId="1" fontId="14" fillId="0" borderId="27" xfId="0" applyNumberFormat="1" applyFont="1" applyFill="1" applyBorder="1" applyAlignment="1">
      <alignment horizontal="center" vertical="center"/>
    </xf>
    <xf numFmtId="164" fontId="12" fillId="0" borderId="45" xfId="0" applyNumberFormat="1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164" fontId="12" fillId="0" borderId="47" xfId="0" applyNumberFormat="1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164" fontId="12" fillId="0" borderId="28" xfId="0" applyNumberFormat="1" applyFont="1" applyFill="1" applyBorder="1" applyAlignment="1">
      <alignment horizontal="center" vertical="center"/>
    </xf>
    <xf numFmtId="1" fontId="12" fillId="0" borderId="23" xfId="0" applyNumberFormat="1" applyFont="1" applyFill="1" applyBorder="1" applyAlignment="1">
      <alignment horizontal="center" vertical="center"/>
    </xf>
    <xf numFmtId="1" fontId="12" fillId="0" borderId="28" xfId="0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left" vertical="center" wrapText="1"/>
    </xf>
    <xf numFmtId="1" fontId="12" fillId="0" borderId="8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164" fontId="12" fillId="0" borderId="1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164" fontId="17" fillId="0" borderId="54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left" vertical="center" wrapText="1"/>
    </xf>
    <xf numFmtId="1" fontId="12" fillId="0" borderId="3" xfId="0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left" vertical="center" wrapText="1"/>
    </xf>
    <xf numFmtId="0" fontId="12" fillId="0" borderId="27" xfId="0" applyFont="1" applyFill="1" applyBorder="1"/>
    <xf numFmtId="164" fontId="12" fillId="0" borderId="53" xfId="0" applyNumberFormat="1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1" fontId="17" fillId="0" borderId="52" xfId="0" applyNumberFormat="1" applyFont="1" applyFill="1" applyBorder="1" applyAlignment="1">
      <alignment horizontal="center" vertical="center"/>
    </xf>
    <xf numFmtId="164" fontId="17" fillId="0" borderId="43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1" fontId="12" fillId="0" borderId="49" xfId="0" applyNumberFormat="1" applyFont="1" applyFill="1" applyBorder="1" applyAlignment="1">
      <alignment horizontal="center" vertical="center"/>
    </xf>
    <xf numFmtId="1" fontId="12" fillId="0" borderId="47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64" fontId="12" fillId="0" borderId="50" xfId="0" applyNumberFormat="1" applyFont="1" applyFill="1" applyBorder="1" applyAlignment="1">
      <alignment horizontal="center" vertical="center"/>
    </xf>
    <xf numFmtId="164" fontId="12" fillId="0" borderId="42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4" fontId="17" fillId="0" borderId="40" xfId="0" applyNumberFormat="1" applyFont="1" applyBorder="1" applyAlignment="1">
      <alignment horizontal="center" vertical="center"/>
    </xf>
    <xf numFmtId="0" fontId="13" fillId="0" borderId="19" xfId="3" applyFont="1" applyBorder="1" applyAlignment="1">
      <alignment horizontal="left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6" xfId="3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7" fillId="0" borderId="13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textRotation="90"/>
    </xf>
    <xf numFmtId="0" fontId="17" fillId="0" borderId="25" xfId="0" applyFont="1" applyBorder="1" applyAlignment="1">
      <alignment horizontal="center" textRotation="90"/>
    </xf>
    <xf numFmtId="164" fontId="18" fillId="0" borderId="13" xfId="0" applyNumberFormat="1" applyFont="1" applyBorder="1" applyAlignment="1">
      <alignment horizontal="center" vertical="center"/>
    </xf>
    <xf numFmtId="164" fontId="18" fillId="0" borderId="26" xfId="0" applyNumberFormat="1" applyFont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9" xfId="0" applyFont="1" applyBorder="1" applyAlignment="1">
      <alignment horizontal="center" textRotation="90"/>
    </xf>
    <xf numFmtId="0" fontId="17" fillId="0" borderId="24" xfId="0" applyFont="1" applyBorder="1" applyAlignment="1">
      <alignment horizontal="center" textRotation="90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0" fontId="2" fillId="0" borderId="10" xfId="0" applyFont="1" applyBorder="1" applyAlignment="1">
      <alignment horizontal="center" textRotation="90"/>
    </xf>
    <xf numFmtId="0" fontId="2" fillId="0" borderId="25" xfId="0" applyFont="1" applyBorder="1" applyAlignment="1">
      <alignment horizontal="center" textRotation="90"/>
    </xf>
    <xf numFmtId="164" fontId="18" fillId="0" borderId="13" xfId="0" applyNumberFormat="1" applyFont="1" applyFill="1" applyBorder="1" applyAlignment="1">
      <alignment horizontal="center" vertical="center"/>
    </xf>
    <xf numFmtId="164" fontId="18" fillId="0" borderId="26" xfId="0" applyNumberFormat="1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26" xfId="0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</cellXfs>
  <cellStyles count="4">
    <cellStyle name="Hiperłącze" xfId="1" builtinId="8" hidden="1"/>
    <cellStyle name="Normalny" xfId="0" builtinId="0"/>
    <cellStyle name="Normalny 2" xfId="3"/>
    <cellStyle name="Odwiedzone hiperłącze" xfId="2" builtinId="9" hidden="1"/>
  </cellStyles>
  <dxfs count="0"/>
  <tableStyles count="0" defaultTableStyle="TableStyleMedium2" defaultPivotStyle="PivotStyleLight16"/>
  <colors>
    <mruColors>
      <color rgb="FF00FF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145595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145595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145595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145595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145595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4238625</xdr:colOff>
      <xdr:row>5</xdr:row>
      <xdr:rowOff>142875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9125" y="0"/>
          <a:ext cx="48387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9"/>
  <sheetViews>
    <sheetView view="pageBreakPreview" topLeftCell="A34" zoomScaleSheetLayoutView="100" workbookViewId="0">
      <selection activeCell="W16" sqref="W16:AN16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59.5703125" customWidth="1"/>
    <col min="5" max="5" width="5.28515625" customWidth="1"/>
    <col min="6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1" width="5.7109375" customWidth="1"/>
    <col min="42" max="42" width="6.140625" customWidth="1"/>
  </cols>
  <sheetData>
    <row r="1" spans="2:42" x14ac:dyDescent="0.2">
      <c r="AI1" t="s">
        <v>200</v>
      </c>
    </row>
    <row r="2" spans="2:42" x14ac:dyDescent="0.2">
      <c r="AI2" t="s">
        <v>214</v>
      </c>
    </row>
    <row r="3" spans="2:42" x14ac:dyDescent="0.2">
      <c r="AI3" t="s">
        <v>212</v>
      </c>
    </row>
    <row r="4" spans="2:42" x14ac:dyDescent="0.2">
      <c r="AI4" t="s">
        <v>213</v>
      </c>
    </row>
    <row r="6" spans="2:42" s="1" customFormat="1" ht="20.100000000000001" customHeight="1" x14ac:dyDescent="0.2">
      <c r="B6" s="276" t="s">
        <v>199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</row>
    <row r="7" spans="2:42" s="1" customFormat="1" ht="20.100000000000001" customHeigh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9" spans="2:42" s="2" customFormat="1" ht="15" customHeight="1" x14ac:dyDescent="0.25">
      <c r="B9" s="2" t="s">
        <v>20</v>
      </c>
    </row>
    <row r="10" spans="2:42" s="2" customFormat="1" ht="15" customHeight="1" x14ac:dyDescent="0.25">
      <c r="B10" s="2" t="s">
        <v>19</v>
      </c>
    </row>
    <row r="11" spans="2:42" s="2" customFormat="1" ht="15" customHeight="1" x14ac:dyDescent="0.25">
      <c r="B11" s="2" t="s">
        <v>146</v>
      </c>
    </row>
    <row r="12" spans="2:42" s="2" customFormat="1" ht="15" customHeight="1" x14ac:dyDescent="0.25">
      <c r="B12" s="2" t="s">
        <v>21</v>
      </c>
    </row>
    <row r="13" spans="2:42" ht="15" customHeight="1" x14ac:dyDescent="0.25">
      <c r="B13" s="2" t="s">
        <v>44</v>
      </c>
      <c r="C13" s="2"/>
    </row>
    <row r="15" spans="2:42" ht="13.5" thickBot="1" x14ac:dyDescent="0.25"/>
    <row r="16" spans="2:42" s="53" customFormat="1" ht="17.25" customHeight="1" thickBot="1" x14ac:dyDescent="0.25">
      <c r="B16" s="285" t="s">
        <v>22</v>
      </c>
      <c r="C16" s="287" t="s">
        <v>40</v>
      </c>
      <c r="D16" s="289" t="s">
        <v>3</v>
      </c>
      <c r="E16" s="291" t="s">
        <v>147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3"/>
      <c r="W16" s="291" t="s">
        <v>148</v>
      </c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3"/>
      <c r="AO16" s="295" t="s">
        <v>5</v>
      </c>
      <c r="AP16" s="280" t="s">
        <v>6</v>
      </c>
    </row>
    <row r="17" spans="1:42" s="53" customFormat="1" ht="243" customHeight="1" thickBot="1" x14ac:dyDescent="0.25">
      <c r="B17" s="286"/>
      <c r="C17" s="288"/>
      <c r="D17" s="290"/>
      <c r="E17" s="54" t="s">
        <v>7</v>
      </c>
      <c r="F17" s="55" t="s">
        <v>8</v>
      </c>
      <c r="G17" s="56" t="s">
        <v>37</v>
      </c>
      <c r="H17" s="56" t="s">
        <v>9</v>
      </c>
      <c r="I17" s="56" t="s">
        <v>10</v>
      </c>
      <c r="J17" s="56" t="s">
        <v>11</v>
      </c>
      <c r="K17" s="56" t="s">
        <v>12</v>
      </c>
      <c r="L17" s="56" t="s">
        <v>13</v>
      </c>
      <c r="M17" s="56" t="s">
        <v>14</v>
      </c>
      <c r="N17" s="56" t="s">
        <v>15</v>
      </c>
      <c r="O17" s="57" t="s">
        <v>43</v>
      </c>
      <c r="P17" s="56" t="s">
        <v>18</v>
      </c>
      <c r="Q17" s="56" t="s">
        <v>16</v>
      </c>
      <c r="R17" s="56" t="s">
        <v>0</v>
      </c>
      <c r="S17" s="56" t="s">
        <v>17</v>
      </c>
      <c r="T17" s="56" t="s">
        <v>4</v>
      </c>
      <c r="U17" s="56" t="s">
        <v>1</v>
      </c>
      <c r="V17" s="58" t="s">
        <v>2</v>
      </c>
      <c r="W17" s="55" t="s">
        <v>7</v>
      </c>
      <c r="X17" s="55" t="s">
        <v>8</v>
      </c>
      <c r="Y17" s="55" t="s">
        <v>149</v>
      </c>
      <c r="Z17" s="55" t="s">
        <v>9</v>
      </c>
      <c r="AA17" s="55" t="s">
        <v>10</v>
      </c>
      <c r="AB17" s="55" t="s">
        <v>11</v>
      </c>
      <c r="AC17" s="55" t="s">
        <v>12</v>
      </c>
      <c r="AD17" s="55" t="s">
        <v>13</v>
      </c>
      <c r="AE17" s="56" t="s">
        <v>14</v>
      </c>
      <c r="AF17" s="56" t="s">
        <v>15</v>
      </c>
      <c r="AG17" s="57" t="s">
        <v>43</v>
      </c>
      <c r="AH17" s="56" t="s">
        <v>18</v>
      </c>
      <c r="AI17" s="56" t="s">
        <v>16</v>
      </c>
      <c r="AJ17" s="56" t="s">
        <v>0</v>
      </c>
      <c r="AK17" s="56" t="s">
        <v>17</v>
      </c>
      <c r="AL17" s="56" t="s">
        <v>4</v>
      </c>
      <c r="AM17" s="56" t="s">
        <v>1</v>
      </c>
      <c r="AN17" s="58" t="s">
        <v>2</v>
      </c>
      <c r="AO17" s="296"/>
      <c r="AP17" s="281"/>
    </row>
    <row r="18" spans="1:42" s="53" customFormat="1" ht="15" customHeight="1" thickBot="1" x14ac:dyDescent="0.25">
      <c r="A18" s="59"/>
      <c r="B18" s="282" t="s">
        <v>63</v>
      </c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4"/>
    </row>
    <row r="19" spans="1:42" s="53" customFormat="1" ht="15" customHeight="1" x14ac:dyDescent="0.2">
      <c r="A19" s="59"/>
      <c r="B19" s="60">
        <v>1</v>
      </c>
      <c r="C19" s="61" t="s">
        <v>41</v>
      </c>
      <c r="D19" s="62" t="s">
        <v>23</v>
      </c>
      <c r="E19" s="63">
        <v>15</v>
      </c>
      <c r="F19" s="64"/>
      <c r="G19" s="64"/>
      <c r="H19" s="64">
        <v>35</v>
      </c>
      <c r="I19" s="65"/>
      <c r="J19" s="65"/>
      <c r="K19" s="65"/>
      <c r="L19" s="65"/>
      <c r="M19" s="65"/>
      <c r="N19" s="65"/>
      <c r="O19" s="65"/>
      <c r="P19" s="65"/>
      <c r="Q19" s="65"/>
      <c r="R19" s="64"/>
      <c r="S19" s="66">
        <f>SUM(E19:P19)</f>
        <v>50</v>
      </c>
      <c r="T19" s="66">
        <f>SUM(E19:R19)</f>
        <v>50</v>
      </c>
      <c r="U19" s="67" t="s">
        <v>27</v>
      </c>
      <c r="V19" s="68">
        <f>IF(T19=0,0,IF(T19&lt;25,0.5,TRUNC(T19/25)))</f>
        <v>2</v>
      </c>
      <c r="W19" s="69"/>
      <c r="X19" s="70"/>
      <c r="Y19" s="64"/>
      <c r="Z19" s="70"/>
      <c r="AA19" s="70"/>
      <c r="AB19" s="70"/>
      <c r="AC19" s="70"/>
      <c r="AD19" s="70"/>
      <c r="AE19" s="71"/>
      <c r="AF19" s="71"/>
      <c r="AG19" s="71"/>
      <c r="AH19" s="71"/>
      <c r="AI19" s="71"/>
      <c r="AJ19" s="64"/>
      <c r="AK19" s="72"/>
      <c r="AL19" s="72"/>
      <c r="AM19" s="67"/>
      <c r="AN19" s="73"/>
      <c r="AO19" s="74">
        <f t="shared" ref="AO19" si="0">T19+AL19</f>
        <v>50</v>
      </c>
      <c r="AP19" s="75">
        <f t="shared" ref="AP19" si="1">V19+AN19</f>
        <v>2</v>
      </c>
    </row>
    <row r="20" spans="1:42" s="53" customFormat="1" ht="15" customHeight="1" x14ac:dyDescent="0.2">
      <c r="A20" s="59"/>
      <c r="B20" s="76">
        <v>2</v>
      </c>
      <c r="C20" s="61" t="s">
        <v>41</v>
      </c>
      <c r="D20" s="62" t="s">
        <v>24</v>
      </c>
      <c r="E20" s="77"/>
      <c r="F20" s="78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8"/>
      <c r="S20" s="72"/>
      <c r="T20" s="80"/>
      <c r="U20" s="81"/>
      <c r="V20" s="82"/>
      <c r="W20" s="77">
        <v>10</v>
      </c>
      <c r="X20" s="78"/>
      <c r="Y20" s="78"/>
      <c r="Z20" s="78">
        <v>30</v>
      </c>
      <c r="AA20" s="79"/>
      <c r="AB20" s="79"/>
      <c r="AC20" s="79"/>
      <c r="AD20" s="79"/>
      <c r="AE20" s="79"/>
      <c r="AF20" s="79"/>
      <c r="AG20" s="79"/>
      <c r="AH20" s="79"/>
      <c r="AI20" s="79"/>
      <c r="AJ20" s="78">
        <v>10</v>
      </c>
      <c r="AK20" s="72">
        <f t="shared" ref="AK20:AK21" si="2">SUM(W20:AH20)</f>
        <v>40</v>
      </c>
      <c r="AL20" s="72">
        <f t="shared" ref="AL20:AL21" si="3">SUM(W20:AJ20)</f>
        <v>50</v>
      </c>
      <c r="AM20" s="81" t="s">
        <v>95</v>
      </c>
      <c r="AN20" s="83">
        <f t="shared" ref="AN20:AN21" si="4">IF(AL20=0,0,IF(AL20&lt;25,0.5,TRUNC(AL20/25)))</f>
        <v>2</v>
      </c>
      <c r="AO20" s="74">
        <f t="shared" ref="AO20:AO27" si="5">T20+AL20</f>
        <v>50</v>
      </c>
      <c r="AP20" s="75">
        <f t="shared" ref="AP20:AP27" si="6">V20+AN20</f>
        <v>2</v>
      </c>
    </row>
    <row r="21" spans="1:42" s="53" customFormat="1" ht="15" customHeight="1" x14ac:dyDescent="0.2">
      <c r="A21" s="59"/>
      <c r="B21" s="76">
        <v>3</v>
      </c>
      <c r="C21" s="61" t="s">
        <v>41</v>
      </c>
      <c r="D21" s="84" t="s">
        <v>45</v>
      </c>
      <c r="E21" s="77"/>
      <c r="F21" s="78"/>
      <c r="G21" s="78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8"/>
      <c r="S21" s="72"/>
      <c r="T21" s="80"/>
      <c r="U21" s="81"/>
      <c r="V21" s="82"/>
      <c r="W21" s="77">
        <v>10</v>
      </c>
      <c r="X21" s="78"/>
      <c r="Y21" s="78"/>
      <c r="Z21" s="78">
        <v>10</v>
      </c>
      <c r="AA21" s="79"/>
      <c r="AB21" s="79"/>
      <c r="AC21" s="79"/>
      <c r="AD21" s="79"/>
      <c r="AE21" s="79"/>
      <c r="AF21" s="79"/>
      <c r="AG21" s="79"/>
      <c r="AH21" s="79"/>
      <c r="AI21" s="79"/>
      <c r="AJ21" s="80">
        <v>5</v>
      </c>
      <c r="AK21" s="72">
        <f t="shared" si="2"/>
        <v>20</v>
      </c>
      <c r="AL21" s="72">
        <f t="shared" si="3"/>
        <v>25</v>
      </c>
      <c r="AM21" s="81" t="s">
        <v>27</v>
      </c>
      <c r="AN21" s="83">
        <f t="shared" si="4"/>
        <v>1</v>
      </c>
      <c r="AO21" s="74">
        <f t="shared" si="5"/>
        <v>25</v>
      </c>
      <c r="AP21" s="75">
        <f t="shared" si="6"/>
        <v>1</v>
      </c>
    </row>
    <row r="22" spans="1:42" s="53" customFormat="1" ht="15" customHeight="1" x14ac:dyDescent="0.2">
      <c r="A22" s="59"/>
      <c r="B22" s="60">
        <v>4</v>
      </c>
      <c r="C22" s="61" t="s">
        <v>41</v>
      </c>
      <c r="D22" s="84" t="s">
        <v>60</v>
      </c>
      <c r="E22" s="77">
        <v>15</v>
      </c>
      <c r="F22" s="78">
        <v>10</v>
      </c>
      <c r="G22" s="78"/>
      <c r="H22" s="85"/>
      <c r="I22" s="85"/>
      <c r="J22" s="85"/>
      <c r="K22" s="85"/>
      <c r="L22" s="85"/>
      <c r="M22" s="79"/>
      <c r="N22" s="79"/>
      <c r="O22" s="79"/>
      <c r="P22" s="79"/>
      <c r="Q22" s="79"/>
      <c r="R22" s="80"/>
      <c r="S22" s="72">
        <f t="shared" ref="S22:S23" si="7">SUM(E22:P22)</f>
        <v>25</v>
      </c>
      <c r="T22" s="72">
        <f t="shared" ref="T22:T23" si="8">SUM(E22:R22)</f>
        <v>25</v>
      </c>
      <c r="U22" s="81" t="s">
        <v>27</v>
      </c>
      <c r="V22" s="83">
        <f t="shared" ref="V22:V23" si="9">IF(T22=0,0,IF(T22&lt;25,0.5,TRUNC(T22/25)))</f>
        <v>1</v>
      </c>
      <c r="W22" s="86"/>
      <c r="X22" s="85"/>
      <c r="Y22" s="78"/>
      <c r="Z22" s="85"/>
      <c r="AA22" s="85"/>
      <c r="AB22" s="85"/>
      <c r="AC22" s="85"/>
      <c r="AD22" s="85"/>
      <c r="AE22" s="79"/>
      <c r="AF22" s="79"/>
      <c r="AG22" s="79"/>
      <c r="AH22" s="79"/>
      <c r="AI22" s="79"/>
      <c r="AJ22" s="78"/>
      <c r="AK22" s="72"/>
      <c r="AL22" s="80"/>
      <c r="AM22" s="81"/>
      <c r="AN22" s="87"/>
      <c r="AO22" s="74">
        <f t="shared" si="5"/>
        <v>25</v>
      </c>
      <c r="AP22" s="75">
        <f t="shared" si="6"/>
        <v>1</v>
      </c>
    </row>
    <row r="23" spans="1:42" s="53" customFormat="1" ht="15" customHeight="1" x14ac:dyDescent="0.2">
      <c r="A23" s="59"/>
      <c r="B23" s="76">
        <v>5</v>
      </c>
      <c r="C23" s="61" t="s">
        <v>41</v>
      </c>
      <c r="D23" s="84" t="s">
        <v>25</v>
      </c>
      <c r="E23" s="77">
        <v>15</v>
      </c>
      <c r="F23" s="78">
        <v>10</v>
      </c>
      <c r="G23" s="88"/>
      <c r="H23" s="78"/>
      <c r="I23" s="85"/>
      <c r="J23" s="85"/>
      <c r="K23" s="85"/>
      <c r="L23" s="85"/>
      <c r="M23" s="79"/>
      <c r="N23" s="79"/>
      <c r="O23" s="79"/>
      <c r="P23" s="79"/>
      <c r="Q23" s="79"/>
      <c r="R23" s="80"/>
      <c r="S23" s="72">
        <f t="shared" si="7"/>
        <v>25</v>
      </c>
      <c r="T23" s="72">
        <f t="shared" si="8"/>
        <v>25</v>
      </c>
      <c r="U23" s="89" t="s">
        <v>95</v>
      </c>
      <c r="V23" s="83">
        <f t="shared" si="9"/>
        <v>1</v>
      </c>
      <c r="W23" s="86"/>
      <c r="X23" s="85"/>
      <c r="Y23" s="78"/>
      <c r="Z23" s="85"/>
      <c r="AA23" s="85"/>
      <c r="AB23" s="85"/>
      <c r="AC23" s="85"/>
      <c r="AD23" s="85"/>
      <c r="AE23" s="79"/>
      <c r="AF23" s="79"/>
      <c r="AG23" s="79"/>
      <c r="AH23" s="79"/>
      <c r="AI23" s="79"/>
      <c r="AJ23" s="78"/>
      <c r="AK23" s="72"/>
      <c r="AL23" s="80"/>
      <c r="AM23" s="81"/>
      <c r="AN23" s="87"/>
      <c r="AO23" s="74">
        <f t="shared" si="5"/>
        <v>25</v>
      </c>
      <c r="AP23" s="75">
        <f t="shared" si="6"/>
        <v>1</v>
      </c>
    </row>
    <row r="24" spans="1:42" s="53" customFormat="1" ht="15" customHeight="1" x14ac:dyDescent="0.2">
      <c r="A24" s="90"/>
      <c r="B24" s="76">
        <v>6</v>
      </c>
      <c r="C24" s="61" t="s">
        <v>41</v>
      </c>
      <c r="D24" s="84" t="s">
        <v>92</v>
      </c>
      <c r="E24" s="77"/>
      <c r="F24" s="78"/>
      <c r="G24" s="91"/>
      <c r="H24" s="85"/>
      <c r="I24" s="85"/>
      <c r="J24" s="85"/>
      <c r="K24" s="85"/>
      <c r="L24" s="85"/>
      <c r="M24" s="79"/>
      <c r="N24" s="79"/>
      <c r="O24" s="79"/>
      <c r="P24" s="79"/>
      <c r="Q24" s="79"/>
      <c r="R24" s="78"/>
      <c r="S24" s="72"/>
      <c r="T24" s="80"/>
      <c r="U24" s="89"/>
      <c r="V24" s="82"/>
      <c r="W24" s="26">
        <v>20</v>
      </c>
      <c r="X24" s="25"/>
      <c r="Y24" s="25"/>
      <c r="Z24" s="25">
        <v>10</v>
      </c>
      <c r="AA24" s="27"/>
      <c r="AB24" s="27"/>
      <c r="AC24" s="27"/>
      <c r="AD24" s="27"/>
      <c r="AE24" s="27"/>
      <c r="AF24" s="27"/>
      <c r="AG24" s="27"/>
      <c r="AH24" s="27"/>
      <c r="AI24" s="27"/>
      <c r="AJ24" s="29">
        <v>20</v>
      </c>
      <c r="AK24" s="72">
        <f t="shared" ref="AK24" si="10">SUM(W24:AH24)</f>
        <v>30</v>
      </c>
      <c r="AL24" s="72">
        <f t="shared" ref="AL24" si="11">SUM(W24:AJ24)</f>
        <v>50</v>
      </c>
      <c r="AM24" s="92" t="s">
        <v>95</v>
      </c>
      <c r="AN24" s="83">
        <f t="shared" ref="AN24" si="12">IF(AL24=0,0,IF(AL24&lt;25,0.5,TRUNC(AL24/25)))</f>
        <v>2</v>
      </c>
      <c r="AO24" s="74">
        <f t="shared" si="5"/>
        <v>50</v>
      </c>
      <c r="AP24" s="75">
        <f t="shared" si="6"/>
        <v>2</v>
      </c>
    </row>
    <row r="25" spans="1:42" s="53" customFormat="1" ht="15" customHeight="1" x14ac:dyDescent="0.2">
      <c r="A25" s="90"/>
      <c r="B25" s="60">
        <v>7</v>
      </c>
      <c r="C25" s="61" t="s">
        <v>41</v>
      </c>
      <c r="D25" s="84" t="s">
        <v>26</v>
      </c>
      <c r="E25" s="77">
        <v>25</v>
      </c>
      <c r="F25" s="78"/>
      <c r="G25" s="78"/>
      <c r="H25" s="78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72">
        <f t="shared" ref="S25" si="13">SUM(E25:P25)</f>
        <v>25</v>
      </c>
      <c r="T25" s="72">
        <f t="shared" ref="T25" si="14">SUM(E25:R25)</f>
        <v>25</v>
      </c>
      <c r="U25" s="81" t="s">
        <v>27</v>
      </c>
      <c r="V25" s="83">
        <f t="shared" ref="V25" si="15">IF(T25=0,0,IF(T25&lt;25,0.5,TRUNC(T25/25)))</f>
        <v>1</v>
      </c>
      <c r="W25" s="86"/>
      <c r="X25" s="85"/>
      <c r="Y25" s="78"/>
      <c r="Z25" s="85"/>
      <c r="AA25" s="85"/>
      <c r="AB25" s="85"/>
      <c r="AC25" s="85"/>
      <c r="AD25" s="85"/>
      <c r="AE25" s="79"/>
      <c r="AF25" s="79"/>
      <c r="AG25" s="79"/>
      <c r="AH25" s="79"/>
      <c r="AI25" s="79"/>
      <c r="AJ25" s="78"/>
      <c r="AK25" s="72"/>
      <c r="AL25" s="80"/>
      <c r="AM25" s="81"/>
      <c r="AN25" s="87"/>
      <c r="AO25" s="74">
        <f t="shared" si="5"/>
        <v>25</v>
      </c>
      <c r="AP25" s="75">
        <f t="shared" si="6"/>
        <v>1</v>
      </c>
    </row>
    <row r="26" spans="1:42" s="53" customFormat="1" ht="15" customHeight="1" x14ac:dyDescent="0.2">
      <c r="A26" s="90"/>
      <c r="B26" s="76">
        <v>8</v>
      </c>
      <c r="C26" s="61" t="s">
        <v>41</v>
      </c>
      <c r="D26" s="84" t="s">
        <v>46</v>
      </c>
      <c r="E26" s="77"/>
      <c r="F26" s="78"/>
      <c r="G26" s="78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8"/>
      <c r="S26" s="72"/>
      <c r="T26" s="80"/>
      <c r="U26" s="92"/>
      <c r="V26" s="82"/>
      <c r="W26" s="26">
        <v>10</v>
      </c>
      <c r="X26" s="25"/>
      <c r="Y26" s="25"/>
      <c r="Z26" s="25"/>
      <c r="AA26" s="25">
        <v>10</v>
      </c>
      <c r="AB26" s="27"/>
      <c r="AC26" s="27"/>
      <c r="AD26" s="27"/>
      <c r="AE26" s="27"/>
      <c r="AF26" s="27"/>
      <c r="AG26" s="27"/>
      <c r="AH26" s="27"/>
      <c r="AI26" s="27"/>
      <c r="AJ26" s="29">
        <v>30</v>
      </c>
      <c r="AK26" s="72">
        <f t="shared" ref="AK26" si="16">SUM(W26:AH26)</f>
        <v>20</v>
      </c>
      <c r="AL26" s="72">
        <f t="shared" ref="AL26" si="17">SUM(W26:AJ26)</f>
        <v>50</v>
      </c>
      <c r="AM26" s="81" t="s">
        <v>27</v>
      </c>
      <c r="AN26" s="83">
        <f t="shared" ref="AN26" si="18">IF(AL26=0,0,IF(AL26&lt;25,0.5,TRUNC(AL26/25)))</f>
        <v>2</v>
      </c>
      <c r="AO26" s="74">
        <f t="shared" si="5"/>
        <v>50</v>
      </c>
      <c r="AP26" s="75">
        <f t="shared" si="6"/>
        <v>2</v>
      </c>
    </row>
    <row r="27" spans="1:42" s="53" customFormat="1" ht="15" customHeight="1" thickBot="1" x14ac:dyDescent="0.25">
      <c r="A27" s="90"/>
      <c r="B27" s="93">
        <v>9</v>
      </c>
      <c r="C27" s="94" t="s">
        <v>41</v>
      </c>
      <c r="D27" s="95" t="s">
        <v>62</v>
      </c>
      <c r="E27" s="96"/>
      <c r="F27" s="97"/>
      <c r="G27" s="97"/>
      <c r="H27" s="97">
        <v>25</v>
      </c>
      <c r="I27" s="97"/>
      <c r="J27" s="98"/>
      <c r="K27" s="98"/>
      <c r="L27" s="98"/>
      <c r="M27" s="98"/>
      <c r="N27" s="98"/>
      <c r="O27" s="98"/>
      <c r="P27" s="98"/>
      <c r="Q27" s="98"/>
      <c r="R27" s="80"/>
      <c r="S27" s="99">
        <f t="shared" ref="S27" si="19">SUM(E27:P27)</f>
        <v>25</v>
      </c>
      <c r="T27" s="99">
        <f t="shared" ref="T27" si="20">SUM(E27:R27)</f>
        <v>25</v>
      </c>
      <c r="U27" s="100" t="s">
        <v>27</v>
      </c>
      <c r="V27" s="101">
        <f t="shared" ref="V27" si="21">IF(T27=0,0,IF(T27&lt;25,0.5,TRUNC(T27/25)))</f>
        <v>1</v>
      </c>
      <c r="W27" s="102"/>
      <c r="X27" s="103"/>
      <c r="Y27" s="104"/>
      <c r="Z27" s="103"/>
      <c r="AA27" s="105"/>
      <c r="AB27" s="103"/>
      <c r="AC27" s="103"/>
      <c r="AD27" s="103"/>
      <c r="AE27" s="106"/>
      <c r="AF27" s="106"/>
      <c r="AG27" s="106"/>
      <c r="AH27" s="106"/>
      <c r="AI27" s="106"/>
      <c r="AJ27" s="104"/>
      <c r="AK27" s="107"/>
      <c r="AL27" s="108"/>
      <c r="AM27" s="109"/>
      <c r="AN27" s="110"/>
      <c r="AO27" s="74">
        <f t="shared" si="5"/>
        <v>25</v>
      </c>
      <c r="AP27" s="75">
        <f t="shared" si="6"/>
        <v>1</v>
      </c>
    </row>
    <row r="28" spans="1:42" s="53" customFormat="1" ht="15" customHeight="1" thickBot="1" x14ac:dyDescent="0.25">
      <c r="A28" s="90"/>
      <c r="B28" s="273" t="s">
        <v>50</v>
      </c>
      <c r="C28" s="274"/>
      <c r="D28" s="275"/>
      <c r="E28" s="111">
        <f>SUM(E19:E27)</f>
        <v>70</v>
      </c>
      <c r="F28" s="111">
        <f t="shared" ref="F28:AP28" si="22">SUM(F19:F27)</f>
        <v>20</v>
      </c>
      <c r="G28" s="111">
        <f t="shared" si="22"/>
        <v>0</v>
      </c>
      <c r="H28" s="111">
        <f t="shared" si="22"/>
        <v>60</v>
      </c>
      <c r="I28" s="111">
        <f t="shared" si="22"/>
        <v>0</v>
      </c>
      <c r="J28" s="111">
        <f t="shared" si="22"/>
        <v>0</v>
      </c>
      <c r="K28" s="111">
        <f t="shared" si="22"/>
        <v>0</v>
      </c>
      <c r="L28" s="111">
        <f t="shared" si="22"/>
        <v>0</v>
      </c>
      <c r="M28" s="111">
        <f t="shared" si="22"/>
        <v>0</v>
      </c>
      <c r="N28" s="111">
        <f t="shared" si="22"/>
        <v>0</v>
      </c>
      <c r="O28" s="111">
        <f t="shared" si="22"/>
        <v>0</v>
      </c>
      <c r="P28" s="111">
        <f t="shared" si="22"/>
        <v>0</v>
      </c>
      <c r="Q28" s="111">
        <f t="shared" si="22"/>
        <v>0</v>
      </c>
      <c r="R28" s="111">
        <f t="shared" si="22"/>
        <v>0</v>
      </c>
      <c r="S28" s="111">
        <f t="shared" si="22"/>
        <v>150</v>
      </c>
      <c r="T28" s="111">
        <f t="shared" si="22"/>
        <v>150</v>
      </c>
      <c r="U28" s="111"/>
      <c r="V28" s="112">
        <f t="shared" si="22"/>
        <v>6</v>
      </c>
      <c r="W28" s="111">
        <f t="shared" si="22"/>
        <v>50</v>
      </c>
      <c r="X28" s="111">
        <f t="shared" si="22"/>
        <v>0</v>
      </c>
      <c r="Y28" s="111">
        <f t="shared" si="22"/>
        <v>0</v>
      </c>
      <c r="Z28" s="111">
        <f t="shared" si="22"/>
        <v>50</v>
      </c>
      <c r="AA28" s="111">
        <f t="shared" si="22"/>
        <v>10</v>
      </c>
      <c r="AB28" s="111">
        <f t="shared" si="22"/>
        <v>0</v>
      </c>
      <c r="AC28" s="111">
        <f t="shared" si="22"/>
        <v>0</v>
      </c>
      <c r="AD28" s="111">
        <f t="shared" si="22"/>
        <v>0</v>
      </c>
      <c r="AE28" s="111">
        <f t="shared" si="22"/>
        <v>0</v>
      </c>
      <c r="AF28" s="111">
        <f t="shared" si="22"/>
        <v>0</v>
      </c>
      <c r="AG28" s="111">
        <f t="shared" si="22"/>
        <v>0</v>
      </c>
      <c r="AH28" s="111">
        <f t="shared" si="22"/>
        <v>0</v>
      </c>
      <c r="AI28" s="111">
        <f t="shared" si="22"/>
        <v>0</v>
      </c>
      <c r="AJ28" s="111">
        <f t="shared" si="22"/>
        <v>65</v>
      </c>
      <c r="AK28" s="111">
        <f t="shared" si="22"/>
        <v>110</v>
      </c>
      <c r="AL28" s="111">
        <f t="shared" si="22"/>
        <v>175</v>
      </c>
      <c r="AM28" s="111"/>
      <c r="AN28" s="112">
        <f t="shared" si="22"/>
        <v>7</v>
      </c>
      <c r="AO28" s="111">
        <f t="shared" si="22"/>
        <v>325</v>
      </c>
      <c r="AP28" s="112">
        <f t="shared" si="22"/>
        <v>13</v>
      </c>
    </row>
    <row r="29" spans="1:42" s="53" customFormat="1" ht="15" customHeight="1" thickBot="1" x14ac:dyDescent="0.25">
      <c r="A29" s="90"/>
      <c r="B29" s="277" t="s">
        <v>64</v>
      </c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9"/>
    </row>
    <row r="30" spans="1:42" s="53" customFormat="1" ht="15" customHeight="1" x14ac:dyDescent="0.2">
      <c r="A30" s="59"/>
      <c r="B30" s="113">
        <v>10</v>
      </c>
      <c r="C30" s="114" t="s">
        <v>42</v>
      </c>
      <c r="D30" s="115" t="s">
        <v>74</v>
      </c>
      <c r="E30" s="63"/>
      <c r="F30" s="64"/>
      <c r="G30" s="64"/>
      <c r="H30" s="64"/>
      <c r="I30" s="64"/>
      <c r="J30" s="64"/>
      <c r="K30" s="64"/>
      <c r="L30" s="64"/>
      <c r="M30" s="64"/>
      <c r="N30" s="64">
        <v>30</v>
      </c>
      <c r="O30" s="64"/>
      <c r="P30" s="64"/>
      <c r="Q30" s="64"/>
      <c r="R30" s="64"/>
      <c r="S30" s="66">
        <f t="shared" ref="S30" si="23">SUM(E30:P30)</f>
        <v>30</v>
      </c>
      <c r="T30" s="66">
        <f t="shared" ref="T30" si="24">SUM(E30:R30)</f>
        <v>30</v>
      </c>
      <c r="U30" s="67" t="s">
        <v>27</v>
      </c>
      <c r="V30" s="68">
        <f t="shared" ref="V30" si="25">IF(T30=0,0,IF(T30&lt;25,0.5,TRUNC(T30/25)))</f>
        <v>1</v>
      </c>
      <c r="W30" s="116"/>
      <c r="X30" s="117"/>
      <c r="Y30" s="118"/>
      <c r="Z30" s="119"/>
      <c r="AA30" s="119"/>
      <c r="AB30" s="119"/>
      <c r="AC30" s="119"/>
      <c r="AD30" s="119"/>
      <c r="AE30" s="120"/>
      <c r="AF30" s="120"/>
      <c r="AG30" s="120"/>
      <c r="AH30" s="120"/>
      <c r="AI30" s="120"/>
      <c r="AJ30" s="117"/>
      <c r="AK30" s="107"/>
      <c r="AL30" s="107"/>
      <c r="AM30" s="121"/>
      <c r="AN30" s="122"/>
      <c r="AO30" s="74">
        <f t="shared" ref="AO30:AO62" si="26">T30+AL30</f>
        <v>30</v>
      </c>
      <c r="AP30" s="75">
        <f t="shared" ref="AP30:AP32" si="27">V30+AN30</f>
        <v>1</v>
      </c>
    </row>
    <row r="31" spans="1:42" s="53" customFormat="1" ht="15" customHeight="1" x14ac:dyDescent="0.2">
      <c r="A31" s="59"/>
      <c r="B31" s="76">
        <v>11</v>
      </c>
      <c r="C31" s="123" t="s">
        <v>42</v>
      </c>
      <c r="D31" s="124" t="s">
        <v>75</v>
      </c>
      <c r="E31" s="77"/>
      <c r="F31" s="78"/>
      <c r="G31" s="78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8"/>
      <c r="S31" s="72"/>
      <c r="T31" s="80"/>
      <c r="U31" s="81"/>
      <c r="V31" s="82"/>
      <c r="W31" s="86"/>
      <c r="X31" s="78"/>
      <c r="Y31" s="78"/>
      <c r="Z31" s="78"/>
      <c r="AA31" s="78"/>
      <c r="AB31" s="78"/>
      <c r="AC31" s="78"/>
      <c r="AD31" s="78"/>
      <c r="AE31" s="78"/>
      <c r="AF31" s="78">
        <v>30</v>
      </c>
      <c r="AG31" s="78"/>
      <c r="AH31" s="78"/>
      <c r="AI31" s="78"/>
      <c r="AJ31" s="78"/>
      <c r="AK31" s="80">
        <f t="shared" ref="AK31" si="28">SUM(W31:AH31)</f>
        <v>30</v>
      </c>
      <c r="AL31" s="80">
        <f t="shared" ref="AL31" si="29">SUM(W31:AJ31)</f>
        <v>30</v>
      </c>
      <c r="AM31" s="81" t="s">
        <v>27</v>
      </c>
      <c r="AN31" s="83">
        <f t="shared" ref="AN31" si="30">IF(AL31=0,0,IF(AL31&lt;25,0.5,TRUNC(AL31/25)))</f>
        <v>1</v>
      </c>
      <c r="AO31" s="74">
        <f t="shared" si="26"/>
        <v>30</v>
      </c>
      <c r="AP31" s="75">
        <f t="shared" si="27"/>
        <v>1</v>
      </c>
    </row>
    <row r="32" spans="1:42" s="53" customFormat="1" ht="15" customHeight="1" x14ac:dyDescent="0.2">
      <c r="A32" s="59"/>
      <c r="B32" s="76">
        <v>12</v>
      </c>
      <c r="C32" s="61" t="s">
        <v>41</v>
      </c>
      <c r="D32" s="124" t="s">
        <v>96</v>
      </c>
      <c r="E32" s="77">
        <v>25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2">
        <f t="shared" ref="S32" si="31">SUM(E32:P32)</f>
        <v>25</v>
      </c>
      <c r="T32" s="72">
        <f t="shared" ref="T32" si="32">SUM(E32:R32)</f>
        <v>25</v>
      </c>
      <c r="U32" s="125" t="s">
        <v>27</v>
      </c>
      <c r="V32" s="83">
        <f t="shared" ref="V32" si="33">IF(T32=0,0,IF(T32&lt;25,0.5,TRUNC(T32/25)))</f>
        <v>1</v>
      </c>
      <c r="W32" s="86"/>
      <c r="X32" s="85"/>
      <c r="Y32" s="78"/>
      <c r="Z32" s="85"/>
      <c r="AA32" s="85"/>
      <c r="AB32" s="85"/>
      <c r="AC32" s="85"/>
      <c r="AD32" s="85"/>
      <c r="AE32" s="79"/>
      <c r="AF32" s="79"/>
      <c r="AG32" s="79"/>
      <c r="AH32" s="79"/>
      <c r="AI32" s="79"/>
      <c r="AJ32" s="78"/>
      <c r="AK32" s="72"/>
      <c r="AL32" s="80"/>
      <c r="AM32" s="81"/>
      <c r="AN32" s="87"/>
      <c r="AO32" s="74">
        <f t="shared" si="26"/>
        <v>25</v>
      </c>
      <c r="AP32" s="75">
        <f t="shared" si="27"/>
        <v>1</v>
      </c>
    </row>
    <row r="33" spans="1:42" s="53" customFormat="1" ht="15" customHeight="1" x14ac:dyDescent="0.2">
      <c r="A33" s="90"/>
      <c r="B33" s="60">
        <v>13</v>
      </c>
      <c r="C33" s="61" t="s">
        <v>41</v>
      </c>
      <c r="D33" s="124" t="s">
        <v>97</v>
      </c>
      <c r="E33" s="77"/>
      <c r="F33" s="78"/>
      <c r="G33" s="91"/>
      <c r="H33" s="85"/>
      <c r="I33" s="85"/>
      <c r="J33" s="85"/>
      <c r="K33" s="85"/>
      <c r="L33" s="85"/>
      <c r="M33" s="79"/>
      <c r="N33" s="79"/>
      <c r="O33" s="79"/>
      <c r="P33" s="79"/>
      <c r="Q33" s="79"/>
      <c r="R33" s="78"/>
      <c r="S33" s="72"/>
      <c r="T33" s="80"/>
      <c r="U33" s="89"/>
      <c r="V33" s="82"/>
      <c r="W33" s="34">
        <v>5</v>
      </c>
      <c r="X33" s="25"/>
      <c r="Y33" s="25">
        <v>10</v>
      </c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>
        <v>35</v>
      </c>
      <c r="AK33" s="72">
        <f t="shared" ref="AK33" si="34">SUM(W33:AH33)</f>
        <v>15</v>
      </c>
      <c r="AL33" s="72">
        <f t="shared" ref="AL33" si="35">SUM(W33:AJ33)</f>
        <v>50</v>
      </c>
      <c r="AM33" s="125" t="s">
        <v>27</v>
      </c>
      <c r="AN33" s="83">
        <f t="shared" ref="AN33" si="36">IF(AL33=0,0,IF(AL33&lt;25,0.5,TRUNC(AL33/25)))</f>
        <v>2</v>
      </c>
      <c r="AO33" s="74">
        <f t="shared" ref="AO33:AO45" si="37">T33+AL33</f>
        <v>50</v>
      </c>
      <c r="AP33" s="75">
        <f t="shared" ref="AP33:AP42" si="38">V33+AN33</f>
        <v>2</v>
      </c>
    </row>
    <row r="34" spans="1:42" s="53" customFormat="1" ht="15" customHeight="1" x14ac:dyDescent="0.2">
      <c r="A34" s="90"/>
      <c r="B34" s="76">
        <v>14</v>
      </c>
      <c r="C34" s="61" t="s">
        <v>41</v>
      </c>
      <c r="D34" s="124" t="s">
        <v>73</v>
      </c>
      <c r="E34" s="77">
        <v>25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2">
        <f t="shared" ref="S34:S40" si="39">SUM(E34:P34)</f>
        <v>25</v>
      </c>
      <c r="T34" s="72">
        <f t="shared" ref="T34:T40" si="40">SUM(E34:R34)</f>
        <v>25</v>
      </c>
      <c r="U34" s="125" t="s">
        <v>27</v>
      </c>
      <c r="V34" s="83">
        <f t="shared" ref="V34:V39" si="41">IF(T34=0,0,IF(T34&lt;25,0.5,TRUNC(T34/25)))</f>
        <v>1</v>
      </c>
      <c r="W34" s="86"/>
      <c r="X34" s="85"/>
      <c r="Y34" s="78"/>
      <c r="Z34" s="85"/>
      <c r="AA34" s="85"/>
      <c r="AB34" s="85"/>
      <c r="AC34" s="85"/>
      <c r="AD34" s="85"/>
      <c r="AE34" s="79"/>
      <c r="AF34" s="79"/>
      <c r="AG34" s="79"/>
      <c r="AH34" s="79"/>
      <c r="AI34" s="79"/>
      <c r="AJ34" s="78"/>
      <c r="AK34" s="72"/>
      <c r="AL34" s="80"/>
      <c r="AM34" s="81"/>
      <c r="AN34" s="87"/>
      <c r="AO34" s="74">
        <f t="shared" si="37"/>
        <v>25</v>
      </c>
      <c r="AP34" s="75">
        <f t="shared" si="38"/>
        <v>1</v>
      </c>
    </row>
    <row r="35" spans="1:42" s="53" customFormat="1" ht="15" customHeight="1" x14ac:dyDescent="0.2">
      <c r="A35" s="90"/>
      <c r="B35" s="76">
        <v>15</v>
      </c>
      <c r="C35" s="61" t="s">
        <v>41</v>
      </c>
      <c r="D35" s="124" t="s">
        <v>72</v>
      </c>
      <c r="E35" s="77">
        <v>25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2">
        <f t="shared" si="39"/>
        <v>25</v>
      </c>
      <c r="T35" s="72">
        <f t="shared" si="40"/>
        <v>25</v>
      </c>
      <c r="U35" s="125" t="s">
        <v>27</v>
      </c>
      <c r="V35" s="83">
        <f t="shared" si="41"/>
        <v>1</v>
      </c>
      <c r="W35" s="86"/>
      <c r="X35" s="85"/>
      <c r="Y35" s="78"/>
      <c r="Z35" s="85"/>
      <c r="AA35" s="85"/>
      <c r="AB35" s="85"/>
      <c r="AC35" s="85"/>
      <c r="AD35" s="85"/>
      <c r="AE35" s="79"/>
      <c r="AF35" s="79"/>
      <c r="AG35" s="79"/>
      <c r="AH35" s="79"/>
      <c r="AI35" s="79"/>
      <c r="AJ35" s="78"/>
      <c r="AK35" s="72"/>
      <c r="AL35" s="80"/>
      <c r="AM35" s="81"/>
      <c r="AN35" s="87"/>
      <c r="AO35" s="74">
        <f t="shared" si="37"/>
        <v>25</v>
      </c>
      <c r="AP35" s="75">
        <f t="shared" si="38"/>
        <v>1</v>
      </c>
    </row>
    <row r="36" spans="1:42" s="53" customFormat="1" ht="15" customHeight="1" x14ac:dyDescent="0.2">
      <c r="A36" s="90"/>
      <c r="B36" s="60">
        <v>16</v>
      </c>
      <c r="C36" s="61" t="s">
        <v>41</v>
      </c>
      <c r="D36" s="124" t="s">
        <v>47</v>
      </c>
      <c r="E36" s="77">
        <v>25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2">
        <f t="shared" si="39"/>
        <v>25</v>
      </c>
      <c r="T36" s="72">
        <f t="shared" si="40"/>
        <v>25</v>
      </c>
      <c r="U36" s="125" t="s">
        <v>27</v>
      </c>
      <c r="V36" s="83">
        <f t="shared" si="41"/>
        <v>1</v>
      </c>
      <c r="W36" s="86"/>
      <c r="X36" s="85"/>
      <c r="Y36" s="78"/>
      <c r="Z36" s="85"/>
      <c r="AA36" s="126"/>
      <c r="AB36" s="85"/>
      <c r="AC36" s="85"/>
      <c r="AD36" s="85"/>
      <c r="AE36" s="79"/>
      <c r="AF36" s="79"/>
      <c r="AG36" s="79"/>
      <c r="AH36" s="79"/>
      <c r="AI36" s="79"/>
      <c r="AJ36" s="78"/>
      <c r="AK36" s="72"/>
      <c r="AL36" s="80"/>
      <c r="AM36" s="81"/>
      <c r="AN36" s="87"/>
      <c r="AO36" s="74">
        <f t="shared" si="37"/>
        <v>25</v>
      </c>
      <c r="AP36" s="75">
        <f t="shared" si="38"/>
        <v>1</v>
      </c>
    </row>
    <row r="37" spans="1:42" s="53" customFormat="1" ht="15" customHeight="1" x14ac:dyDescent="0.2">
      <c r="A37" s="59"/>
      <c r="B37" s="76">
        <v>17</v>
      </c>
      <c r="C37" s="61" t="s">
        <v>41</v>
      </c>
      <c r="D37" s="124" t="s">
        <v>65</v>
      </c>
      <c r="E37" s="77">
        <v>25</v>
      </c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2">
        <f t="shared" si="39"/>
        <v>25</v>
      </c>
      <c r="T37" s="72">
        <f t="shared" si="40"/>
        <v>25</v>
      </c>
      <c r="U37" s="125" t="s">
        <v>27</v>
      </c>
      <c r="V37" s="83">
        <f t="shared" si="41"/>
        <v>1</v>
      </c>
      <c r="W37" s="86"/>
      <c r="X37" s="78"/>
      <c r="Y37" s="91"/>
      <c r="Z37" s="85"/>
      <c r="AA37" s="85"/>
      <c r="AB37" s="85"/>
      <c r="AC37" s="85"/>
      <c r="AD37" s="85"/>
      <c r="AE37" s="79"/>
      <c r="AF37" s="79"/>
      <c r="AG37" s="79"/>
      <c r="AH37" s="79"/>
      <c r="AI37" s="79"/>
      <c r="AJ37" s="78"/>
      <c r="AK37" s="72"/>
      <c r="AL37" s="80"/>
      <c r="AM37" s="81"/>
      <c r="AN37" s="87"/>
      <c r="AO37" s="74">
        <f t="shared" si="37"/>
        <v>25</v>
      </c>
      <c r="AP37" s="75">
        <f t="shared" si="38"/>
        <v>1</v>
      </c>
    </row>
    <row r="38" spans="1:42" s="53" customFormat="1" ht="15" customHeight="1" x14ac:dyDescent="0.2">
      <c r="A38" s="59"/>
      <c r="B38" s="76">
        <v>18</v>
      </c>
      <c r="C38" s="61" t="s">
        <v>41</v>
      </c>
      <c r="D38" s="124" t="s">
        <v>145</v>
      </c>
      <c r="E38" s="77">
        <v>10</v>
      </c>
      <c r="F38" s="78"/>
      <c r="G38" s="78"/>
      <c r="H38" s="78">
        <v>15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2">
        <f t="shared" si="39"/>
        <v>25</v>
      </c>
      <c r="T38" s="72">
        <f t="shared" si="40"/>
        <v>25</v>
      </c>
      <c r="U38" s="125" t="s">
        <v>27</v>
      </c>
      <c r="V38" s="83">
        <f t="shared" si="41"/>
        <v>1</v>
      </c>
      <c r="W38" s="86"/>
      <c r="X38" s="85"/>
      <c r="Y38" s="78"/>
      <c r="Z38" s="85"/>
      <c r="AA38" s="85"/>
      <c r="AB38" s="85"/>
      <c r="AC38" s="85"/>
      <c r="AD38" s="85"/>
      <c r="AE38" s="79"/>
      <c r="AF38" s="79"/>
      <c r="AG38" s="79"/>
      <c r="AH38" s="79"/>
      <c r="AI38" s="79"/>
      <c r="AJ38" s="78"/>
      <c r="AK38" s="72"/>
      <c r="AL38" s="80"/>
      <c r="AM38" s="81"/>
      <c r="AN38" s="87"/>
      <c r="AO38" s="74">
        <f t="shared" si="37"/>
        <v>25</v>
      </c>
      <c r="AP38" s="75">
        <f t="shared" si="38"/>
        <v>1</v>
      </c>
    </row>
    <row r="39" spans="1:42" s="53" customFormat="1" ht="15" customHeight="1" x14ac:dyDescent="0.2">
      <c r="A39" s="59"/>
      <c r="B39" s="60">
        <v>19</v>
      </c>
      <c r="C39" s="61" t="s">
        <v>41</v>
      </c>
      <c r="D39" s="124" t="s">
        <v>66</v>
      </c>
      <c r="E39" s="77">
        <v>25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2">
        <f t="shared" si="39"/>
        <v>25</v>
      </c>
      <c r="T39" s="72">
        <f t="shared" si="40"/>
        <v>25</v>
      </c>
      <c r="U39" s="125" t="s">
        <v>27</v>
      </c>
      <c r="V39" s="83">
        <f t="shared" si="41"/>
        <v>1</v>
      </c>
      <c r="W39" s="86"/>
      <c r="X39" s="85"/>
      <c r="Y39" s="78"/>
      <c r="Z39" s="85"/>
      <c r="AA39" s="85"/>
      <c r="AB39" s="85"/>
      <c r="AC39" s="85"/>
      <c r="AD39" s="85"/>
      <c r="AE39" s="79"/>
      <c r="AF39" s="79"/>
      <c r="AG39" s="79"/>
      <c r="AH39" s="79"/>
      <c r="AI39" s="79"/>
      <c r="AJ39" s="78"/>
      <c r="AK39" s="72"/>
      <c r="AL39" s="80"/>
      <c r="AM39" s="81"/>
      <c r="AN39" s="87"/>
      <c r="AO39" s="74">
        <f t="shared" si="37"/>
        <v>25</v>
      </c>
      <c r="AP39" s="75">
        <f t="shared" si="38"/>
        <v>1</v>
      </c>
    </row>
    <row r="40" spans="1:42" s="53" customFormat="1" ht="15" customHeight="1" x14ac:dyDescent="0.2">
      <c r="A40" s="90"/>
      <c r="B40" s="76">
        <v>20</v>
      </c>
      <c r="C40" s="123" t="s">
        <v>42</v>
      </c>
      <c r="D40" s="124" t="s">
        <v>38</v>
      </c>
      <c r="E40" s="77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>
        <v>30</v>
      </c>
      <c r="Q40" s="78"/>
      <c r="R40" s="78"/>
      <c r="S40" s="72">
        <f t="shared" si="39"/>
        <v>30</v>
      </c>
      <c r="T40" s="72">
        <f t="shared" si="40"/>
        <v>30</v>
      </c>
      <c r="U40" s="81" t="s">
        <v>99</v>
      </c>
      <c r="V40" s="127"/>
      <c r="W40" s="86"/>
      <c r="X40" s="85"/>
      <c r="Y40" s="78"/>
      <c r="Z40" s="85"/>
      <c r="AA40" s="85"/>
      <c r="AB40" s="85"/>
      <c r="AC40" s="85"/>
      <c r="AD40" s="85"/>
      <c r="AE40" s="79"/>
      <c r="AF40" s="79"/>
      <c r="AG40" s="79"/>
      <c r="AH40" s="79"/>
      <c r="AI40" s="79"/>
      <c r="AJ40" s="78"/>
      <c r="AK40" s="72"/>
      <c r="AL40" s="80"/>
      <c r="AM40" s="81"/>
      <c r="AN40" s="87"/>
      <c r="AO40" s="74">
        <f t="shared" si="37"/>
        <v>30</v>
      </c>
      <c r="AP40" s="75">
        <f t="shared" si="38"/>
        <v>0</v>
      </c>
    </row>
    <row r="41" spans="1:42" s="53" customFormat="1" ht="15" customHeight="1" x14ac:dyDescent="0.2">
      <c r="A41" s="90"/>
      <c r="B41" s="76">
        <v>21</v>
      </c>
      <c r="C41" s="123" t="s">
        <v>42</v>
      </c>
      <c r="D41" s="124" t="s">
        <v>39</v>
      </c>
      <c r="E41" s="77"/>
      <c r="F41" s="78"/>
      <c r="G41" s="78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8"/>
      <c r="S41" s="72"/>
      <c r="T41" s="80"/>
      <c r="U41" s="92"/>
      <c r="V41" s="82"/>
      <c r="W41" s="86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>
        <v>30</v>
      </c>
      <c r="AI41" s="78"/>
      <c r="AJ41" s="78"/>
      <c r="AK41" s="72">
        <f t="shared" ref="AK41:AK42" si="42">SUM(W41:AH41)</f>
        <v>30</v>
      </c>
      <c r="AL41" s="72">
        <f t="shared" ref="AL41:AL42" si="43">SUM(W41:AJ41)</f>
        <v>30</v>
      </c>
      <c r="AM41" s="81" t="s">
        <v>99</v>
      </c>
      <c r="AN41" s="128"/>
      <c r="AO41" s="74">
        <f t="shared" si="37"/>
        <v>30</v>
      </c>
      <c r="AP41" s="75">
        <f t="shared" si="38"/>
        <v>0</v>
      </c>
    </row>
    <row r="42" spans="1:42" s="53" customFormat="1" ht="15" customHeight="1" thickBot="1" x14ac:dyDescent="0.25">
      <c r="A42" s="90"/>
      <c r="B42" s="129">
        <v>22</v>
      </c>
      <c r="C42" s="130" t="s">
        <v>42</v>
      </c>
      <c r="D42" s="131" t="s">
        <v>122</v>
      </c>
      <c r="E42" s="96"/>
      <c r="F42" s="97"/>
      <c r="G42" s="97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7"/>
      <c r="S42" s="99"/>
      <c r="T42" s="132"/>
      <c r="U42" s="133"/>
      <c r="V42" s="134"/>
      <c r="W42" s="102">
        <v>10</v>
      </c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>
        <v>15</v>
      </c>
      <c r="AK42" s="107">
        <f t="shared" si="42"/>
        <v>10</v>
      </c>
      <c r="AL42" s="107">
        <f t="shared" si="43"/>
        <v>25</v>
      </c>
      <c r="AM42" s="135" t="s">
        <v>27</v>
      </c>
      <c r="AN42" s="136">
        <f t="shared" ref="AN42" si="44">IF(AL42=0,0,IF(AL42&lt;25,0.5,TRUNC(AL42/25)))</f>
        <v>1</v>
      </c>
      <c r="AO42" s="137">
        <f t="shared" si="37"/>
        <v>25</v>
      </c>
      <c r="AP42" s="138">
        <f t="shared" si="38"/>
        <v>1</v>
      </c>
    </row>
    <row r="43" spans="1:42" s="53" customFormat="1" ht="15" customHeight="1" thickBot="1" x14ac:dyDescent="0.25">
      <c r="A43" s="90"/>
      <c r="B43" s="273" t="s">
        <v>50</v>
      </c>
      <c r="C43" s="274"/>
      <c r="D43" s="275"/>
      <c r="E43" s="111">
        <f>SUM(E30:E42)</f>
        <v>160</v>
      </c>
      <c r="F43" s="111">
        <f t="shared" ref="F43:AP43" si="45">SUM(F30:F42)</f>
        <v>0</v>
      </c>
      <c r="G43" s="111">
        <f t="shared" si="45"/>
        <v>0</v>
      </c>
      <c r="H43" s="111">
        <f t="shared" si="45"/>
        <v>15</v>
      </c>
      <c r="I43" s="111">
        <f t="shared" si="45"/>
        <v>0</v>
      </c>
      <c r="J43" s="111">
        <f t="shared" si="45"/>
        <v>0</v>
      </c>
      <c r="K43" s="111">
        <f t="shared" si="45"/>
        <v>0</v>
      </c>
      <c r="L43" s="111">
        <f t="shared" si="45"/>
        <v>0</v>
      </c>
      <c r="M43" s="111">
        <f t="shared" si="45"/>
        <v>0</v>
      </c>
      <c r="N43" s="111">
        <f t="shared" si="45"/>
        <v>30</v>
      </c>
      <c r="O43" s="111">
        <f t="shared" si="45"/>
        <v>0</v>
      </c>
      <c r="P43" s="111">
        <f t="shared" si="45"/>
        <v>30</v>
      </c>
      <c r="Q43" s="111">
        <f t="shared" si="45"/>
        <v>0</v>
      </c>
      <c r="R43" s="111">
        <f t="shared" si="45"/>
        <v>0</v>
      </c>
      <c r="S43" s="111">
        <f t="shared" si="45"/>
        <v>235</v>
      </c>
      <c r="T43" s="111">
        <f t="shared" si="45"/>
        <v>235</v>
      </c>
      <c r="U43" s="111"/>
      <c r="V43" s="112">
        <f t="shared" si="45"/>
        <v>8</v>
      </c>
      <c r="W43" s="111">
        <f t="shared" si="45"/>
        <v>15</v>
      </c>
      <c r="X43" s="111">
        <f t="shared" si="45"/>
        <v>0</v>
      </c>
      <c r="Y43" s="111">
        <f t="shared" si="45"/>
        <v>10</v>
      </c>
      <c r="Z43" s="111">
        <f t="shared" si="45"/>
        <v>0</v>
      </c>
      <c r="AA43" s="111">
        <f t="shared" si="45"/>
        <v>0</v>
      </c>
      <c r="AB43" s="111">
        <f t="shared" si="45"/>
        <v>0</v>
      </c>
      <c r="AC43" s="111">
        <f t="shared" si="45"/>
        <v>0</v>
      </c>
      <c r="AD43" s="111">
        <f t="shared" si="45"/>
        <v>0</v>
      </c>
      <c r="AE43" s="111">
        <f t="shared" si="45"/>
        <v>0</v>
      </c>
      <c r="AF43" s="111">
        <f t="shared" si="45"/>
        <v>30</v>
      </c>
      <c r="AG43" s="111">
        <f t="shared" si="45"/>
        <v>0</v>
      </c>
      <c r="AH43" s="111">
        <f t="shared" si="45"/>
        <v>30</v>
      </c>
      <c r="AI43" s="111">
        <f t="shared" si="45"/>
        <v>0</v>
      </c>
      <c r="AJ43" s="111">
        <f t="shared" si="45"/>
        <v>50</v>
      </c>
      <c r="AK43" s="111">
        <f t="shared" si="45"/>
        <v>85</v>
      </c>
      <c r="AL43" s="111">
        <f t="shared" si="45"/>
        <v>135</v>
      </c>
      <c r="AM43" s="111"/>
      <c r="AN43" s="112">
        <f t="shared" si="45"/>
        <v>4</v>
      </c>
      <c r="AO43" s="111">
        <f t="shared" si="45"/>
        <v>370</v>
      </c>
      <c r="AP43" s="112">
        <f t="shared" si="45"/>
        <v>12</v>
      </c>
    </row>
    <row r="44" spans="1:42" s="53" customFormat="1" ht="15" customHeight="1" thickBot="1" x14ac:dyDescent="0.25">
      <c r="A44" s="90"/>
      <c r="B44" s="277" t="s">
        <v>69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9"/>
    </row>
    <row r="45" spans="1:42" s="53" customFormat="1" ht="15" customHeight="1" x14ac:dyDescent="0.2">
      <c r="A45" s="90"/>
      <c r="B45" s="60">
        <v>23</v>
      </c>
      <c r="C45" s="139" t="s">
        <v>42</v>
      </c>
      <c r="D45" s="140" t="s">
        <v>29</v>
      </c>
      <c r="E45" s="63">
        <v>5</v>
      </c>
      <c r="F45" s="64"/>
      <c r="G45" s="64">
        <v>20</v>
      </c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>
        <f t="shared" ref="S45" si="46">SUM(E45:P45)</f>
        <v>25</v>
      </c>
      <c r="T45" s="64">
        <f t="shared" ref="T45" si="47">SUM(E45:R45)</f>
        <v>25</v>
      </c>
      <c r="U45" s="141" t="s">
        <v>27</v>
      </c>
      <c r="V45" s="68">
        <f t="shared" ref="V45" si="48">IF(T45=0,0,IF(T45&lt;25,0.5,TRUNC(T45/25)))</f>
        <v>1</v>
      </c>
      <c r="W45" s="69"/>
      <c r="X45" s="70"/>
      <c r="Y45" s="142"/>
      <c r="Z45" s="70"/>
      <c r="AA45" s="143"/>
      <c r="AB45" s="70"/>
      <c r="AC45" s="70"/>
      <c r="AD45" s="70"/>
      <c r="AE45" s="71"/>
      <c r="AF45" s="71"/>
      <c r="AG45" s="71"/>
      <c r="AH45" s="71"/>
      <c r="AI45" s="71"/>
      <c r="AJ45" s="142"/>
      <c r="AK45" s="72"/>
      <c r="AL45" s="72"/>
      <c r="AM45" s="92"/>
      <c r="AN45" s="122"/>
      <c r="AO45" s="74">
        <f t="shared" si="37"/>
        <v>25</v>
      </c>
      <c r="AP45" s="75">
        <f t="shared" ref="AP45:AP55" si="49">V45+AN45</f>
        <v>1</v>
      </c>
    </row>
    <row r="46" spans="1:42" s="53" customFormat="1" ht="15" customHeight="1" x14ac:dyDescent="0.2">
      <c r="A46" s="90"/>
      <c r="B46" s="76">
        <v>24</v>
      </c>
      <c r="C46" s="139" t="s">
        <v>42</v>
      </c>
      <c r="D46" s="140" t="s">
        <v>30</v>
      </c>
      <c r="E46" s="77"/>
      <c r="F46" s="78"/>
      <c r="G46" s="91"/>
      <c r="H46" s="85"/>
      <c r="I46" s="85"/>
      <c r="J46" s="85"/>
      <c r="K46" s="85"/>
      <c r="L46" s="85"/>
      <c r="M46" s="79"/>
      <c r="N46" s="79"/>
      <c r="O46" s="79"/>
      <c r="P46" s="79"/>
      <c r="Q46" s="79"/>
      <c r="R46" s="78"/>
      <c r="S46" s="72"/>
      <c r="T46" s="80"/>
      <c r="U46" s="89"/>
      <c r="V46" s="82"/>
      <c r="W46" s="86">
        <v>5</v>
      </c>
      <c r="X46" s="78"/>
      <c r="Y46" s="78">
        <v>10</v>
      </c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>
        <v>10</v>
      </c>
      <c r="AK46" s="78">
        <f t="shared" ref="AK46" si="50">SUM(W46:AH46)</f>
        <v>15</v>
      </c>
      <c r="AL46" s="78">
        <f t="shared" ref="AL46" si="51">SUM(W46:AJ46)</f>
        <v>25</v>
      </c>
      <c r="AM46" s="125" t="s">
        <v>27</v>
      </c>
      <c r="AN46" s="83">
        <f t="shared" ref="AN46" si="52">IF(AL46=0,0,IF(AL46&lt;25,0.5,TRUNC(AL46/25)))</f>
        <v>1</v>
      </c>
      <c r="AO46" s="74">
        <f t="shared" si="26"/>
        <v>25</v>
      </c>
      <c r="AP46" s="75">
        <f t="shared" si="49"/>
        <v>1</v>
      </c>
    </row>
    <row r="47" spans="1:42" s="53" customFormat="1" ht="15" customHeight="1" x14ac:dyDescent="0.2">
      <c r="A47" s="90"/>
      <c r="B47" s="60">
        <v>25</v>
      </c>
      <c r="C47" s="139" t="s">
        <v>42</v>
      </c>
      <c r="D47" s="22" t="s">
        <v>76</v>
      </c>
      <c r="E47" s="77">
        <v>10</v>
      </c>
      <c r="F47" s="78"/>
      <c r="G47" s="78">
        <v>15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>
        <f t="shared" ref="S47" si="53">SUM(E47:P47)</f>
        <v>25</v>
      </c>
      <c r="T47" s="78">
        <f t="shared" ref="T47" si="54">SUM(E47:R47)</f>
        <v>25</v>
      </c>
      <c r="U47" s="125" t="s">
        <v>27</v>
      </c>
      <c r="V47" s="83">
        <f t="shared" ref="V47" si="55">IF(T47=0,0,IF(T47&lt;25,0.5,TRUNC(T47/25)))</f>
        <v>1</v>
      </c>
      <c r="W47" s="86"/>
      <c r="X47" s="85"/>
      <c r="Y47" s="78"/>
      <c r="Z47" s="85"/>
      <c r="AA47" s="85"/>
      <c r="AB47" s="85"/>
      <c r="AC47" s="85"/>
      <c r="AD47" s="85"/>
      <c r="AE47" s="79"/>
      <c r="AF47" s="79"/>
      <c r="AG47" s="79"/>
      <c r="AH47" s="79"/>
      <c r="AI47" s="79"/>
      <c r="AJ47" s="78"/>
      <c r="AK47" s="72"/>
      <c r="AL47" s="80"/>
      <c r="AM47" s="81"/>
      <c r="AN47" s="87"/>
      <c r="AO47" s="74">
        <f t="shared" ref="AO47:AO54" si="56">T47+AL47</f>
        <v>25</v>
      </c>
      <c r="AP47" s="75">
        <f t="shared" si="49"/>
        <v>1</v>
      </c>
    </row>
    <row r="48" spans="1:42" s="53" customFormat="1" ht="15" customHeight="1" x14ac:dyDescent="0.2">
      <c r="A48" s="90"/>
      <c r="B48" s="76">
        <v>26</v>
      </c>
      <c r="C48" s="139" t="s">
        <v>42</v>
      </c>
      <c r="D48" s="22" t="s">
        <v>77</v>
      </c>
      <c r="E48" s="77"/>
      <c r="F48" s="78"/>
      <c r="G48" s="78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8"/>
      <c r="S48" s="72"/>
      <c r="T48" s="80"/>
      <c r="U48" s="92"/>
      <c r="V48" s="82"/>
      <c r="W48" s="86"/>
      <c r="X48" s="78"/>
      <c r="Y48" s="78">
        <v>25</v>
      </c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>
        <v>25</v>
      </c>
      <c r="AK48" s="78">
        <f t="shared" ref="AK48:AK50" si="57">SUM(W48:AH48)</f>
        <v>25</v>
      </c>
      <c r="AL48" s="78">
        <f t="shared" ref="AL48:AL50" si="58">SUM(W48:AJ48)</f>
        <v>50</v>
      </c>
      <c r="AM48" s="81" t="s">
        <v>95</v>
      </c>
      <c r="AN48" s="83">
        <f t="shared" ref="AN48:AN50" si="59">IF(AL48=0,0,IF(AL48&lt;25,0.5,TRUNC(AL48/25)))</f>
        <v>2</v>
      </c>
      <c r="AO48" s="74">
        <f t="shared" si="56"/>
        <v>50</v>
      </c>
      <c r="AP48" s="75">
        <f t="shared" si="49"/>
        <v>2</v>
      </c>
    </row>
    <row r="49" spans="1:42" s="53" customFormat="1" ht="15" customHeight="1" x14ac:dyDescent="0.2">
      <c r="A49" s="90"/>
      <c r="B49" s="76">
        <v>27</v>
      </c>
      <c r="C49" s="139" t="s">
        <v>42</v>
      </c>
      <c r="D49" s="22" t="s">
        <v>78</v>
      </c>
      <c r="E49" s="77"/>
      <c r="F49" s="78"/>
      <c r="G49" s="78"/>
      <c r="H49" s="79"/>
      <c r="I49" s="80"/>
      <c r="J49" s="79"/>
      <c r="K49" s="79"/>
      <c r="L49" s="79"/>
      <c r="M49" s="79"/>
      <c r="N49" s="79"/>
      <c r="O49" s="79"/>
      <c r="P49" s="79"/>
      <c r="Q49" s="79"/>
      <c r="R49" s="78"/>
      <c r="S49" s="72"/>
      <c r="T49" s="80"/>
      <c r="U49" s="81"/>
      <c r="V49" s="82"/>
      <c r="W49" s="86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>
        <v>25</v>
      </c>
      <c r="AI49" s="78"/>
      <c r="AJ49" s="78"/>
      <c r="AK49" s="78">
        <f t="shared" si="57"/>
        <v>25</v>
      </c>
      <c r="AL49" s="78">
        <f t="shared" si="58"/>
        <v>25</v>
      </c>
      <c r="AM49" s="125" t="s">
        <v>27</v>
      </c>
      <c r="AN49" s="83">
        <f t="shared" si="59"/>
        <v>1</v>
      </c>
      <c r="AO49" s="74">
        <f t="shared" si="56"/>
        <v>25</v>
      </c>
      <c r="AP49" s="75">
        <f t="shared" si="49"/>
        <v>1</v>
      </c>
    </row>
    <row r="50" spans="1:42" s="53" customFormat="1" ht="15" customHeight="1" x14ac:dyDescent="0.2">
      <c r="A50" s="59"/>
      <c r="B50" s="60">
        <v>28</v>
      </c>
      <c r="C50" s="139" t="s">
        <v>42</v>
      </c>
      <c r="D50" s="140" t="s">
        <v>28</v>
      </c>
      <c r="E50" s="77"/>
      <c r="F50" s="78"/>
      <c r="G50" s="78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8"/>
      <c r="S50" s="72"/>
      <c r="T50" s="80"/>
      <c r="U50" s="81"/>
      <c r="V50" s="82"/>
      <c r="W50" s="86">
        <v>15</v>
      </c>
      <c r="X50" s="78"/>
      <c r="Y50" s="78"/>
      <c r="Z50" s="78">
        <v>30</v>
      </c>
      <c r="AA50" s="78"/>
      <c r="AB50" s="78"/>
      <c r="AC50" s="78"/>
      <c r="AD50" s="78"/>
      <c r="AE50" s="78"/>
      <c r="AF50" s="78"/>
      <c r="AG50" s="78"/>
      <c r="AH50" s="78"/>
      <c r="AI50" s="78"/>
      <c r="AJ50" s="78">
        <v>30</v>
      </c>
      <c r="AK50" s="78">
        <f t="shared" si="57"/>
        <v>45</v>
      </c>
      <c r="AL50" s="78">
        <f t="shared" si="58"/>
        <v>75</v>
      </c>
      <c r="AM50" s="125" t="s">
        <v>27</v>
      </c>
      <c r="AN50" s="83">
        <f t="shared" si="59"/>
        <v>3</v>
      </c>
      <c r="AO50" s="74">
        <f t="shared" si="56"/>
        <v>75</v>
      </c>
      <c r="AP50" s="75">
        <f t="shared" si="49"/>
        <v>3</v>
      </c>
    </row>
    <row r="51" spans="1:42" s="53" customFormat="1" ht="15" customHeight="1" x14ac:dyDescent="0.2">
      <c r="A51" s="59"/>
      <c r="B51" s="76">
        <v>29</v>
      </c>
      <c r="C51" s="139" t="s">
        <v>42</v>
      </c>
      <c r="D51" s="140" t="s">
        <v>115</v>
      </c>
      <c r="E51" s="77">
        <v>10</v>
      </c>
      <c r="F51" s="78"/>
      <c r="G51" s="78"/>
      <c r="H51" s="78">
        <v>40</v>
      </c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>
        <f t="shared" ref="S51" si="60">SUM(E51:P51)</f>
        <v>50</v>
      </c>
      <c r="T51" s="78">
        <f t="shared" ref="T51" si="61">SUM(E51:R51)</f>
        <v>50</v>
      </c>
      <c r="U51" s="125" t="s">
        <v>27</v>
      </c>
      <c r="V51" s="83">
        <f t="shared" ref="V51" si="62">IF(T51=0,0,IF(T51&lt;25,0.5,TRUNC(T51/25)))</f>
        <v>2</v>
      </c>
      <c r="W51" s="86"/>
      <c r="X51" s="85"/>
      <c r="Y51" s="78"/>
      <c r="Z51" s="85"/>
      <c r="AA51" s="85"/>
      <c r="AB51" s="85"/>
      <c r="AC51" s="85"/>
      <c r="AD51" s="85"/>
      <c r="AE51" s="79"/>
      <c r="AF51" s="79"/>
      <c r="AG51" s="79"/>
      <c r="AH51" s="79"/>
      <c r="AI51" s="79"/>
      <c r="AJ51" s="78"/>
      <c r="AK51" s="72"/>
      <c r="AL51" s="80"/>
      <c r="AM51" s="81"/>
      <c r="AN51" s="87"/>
      <c r="AO51" s="74">
        <f t="shared" si="56"/>
        <v>50</v>
      </c>
      <c r="AP51" s="75">
        <f t="shared" si="49"/>
        <v>2</v>
      </c>
    </row>
    <row r="52" spans="1:42" s="53" customFormat="1" ht="15" customHeight="1" x14ac:dyDescent="0.2">
      <c r="A52" s="59"/>
      <c r="B52" s="76">
        <v>30</v>
      </c>
      <c r="C52" s="139" t="s">
        <v>42</v>
      </c>
      <c r="D52" s="140" t="s">
        <v>116</v>
      </c>
      <c r="E52" s="77"/>
      <c r="F52" s="85"/>
      <c r="G52" s="78"/>
      <c r="H52" s="85"/>
      <c r="I52" s="85"/>
      <c r="J52" s="85"/>
      <c r="K52" s="85"/>
      <c r="L52" s="85"/>
      <c r="M52" s="79"/>
      <c r="N52" s="79"/>
      <c r="O52" s="79"/>
      <c r="P52" s="79"/>
      <c r="Q52" s="79"/>
      <c r="R52" s="78"/>
      <c r="S52" s="72"/>
      <c r="T52" s="80"/>
      <c r="U52" s="81"/>
      <c r="V52" s="82"/>
      <c r="W52" s="86">
        <v>10</v>
      </c>
      <c r="X52" s="78"/>
      <c r="Y52" s="78"/>
      <c r="Z52" s="78">
        <v>20</v>
      </c>
      <c r="AA52" s="78"/>
      <c r="AB52" s="78"/>
      <c r="AC52" s="78"/>
      <c r="AD52" s="78"/>
      <c r="AE52" s="78"/>
      <c r="AF52" s="78"/>
      <c r="AG52" s="78"/>
      <c r="AH52" s="78"/>
      <c r="AI52" s="78"/>
      <c r="AJ52" s="78">
        <v>45</v>
      </c>
      <c r="AK52" s="78">
        <f t="shared" ref="AK52:AK53" si="63">SUM(W52:AH52)</f>
        <v>30</v>
      </c>
      <c r="AL52" s="78">
        <f t="shared" ref="AL52:AL53" si="64">SUM(W52:AJ52)</f>
        <v>75</v>
      </c>
      <c r="AM52" s="125" t="s">
        <v>95</v>
      </c>
      <c r="AN52" s="83">
        <f t="shared" ref="AN52:AN53" si="65">IF(AL52=0,0,IF(AL52&lt;25,0.5,TRUNC(AL52/25)))</f>
        <v>3</v>
      </c>
      <c r="AO52" s="74">
        <f t="shared" si="56"/>
        <v>75</v>
      </c>
      <c r="AP52" s="75">
        <f t="shared" si="49"/>
        <v>3</v>
      </c>
    </row>
    <row r="53" spans="1:42" s="53" customFormat="1" ht="15" customHeight="1" x14ac:dyDescent="0.2">
      <c r="A53" s="90"/>
      <c r="B53" s="60">
        <v>31</v>
      </c>
      <c r="C53" s="139" t="s">
        <v>42</v>
      </c>
      <c r="D53" s="140" t="s">
        <v>54</v>
      </c>
      <c r="E53" s="77"/>
      <c r="F53" s="78"/>
      <c r="G53" s="91"/>
      <c r="H53" s="85"/>
      <c r="I53" s="85"/>
      <c r="J53" s="85"/>
      <c r="K53" s="85"/>
      <c r="L53" s="85"/>
      <c r="M53" s="79"/>
      <c r="N53" s="79"/>
      <c r="O53" s="79"/>
      <c r="P53" s="79"/>
      <c r="Q53" s="79"/>
      <c r="R53" s="78"/>
      <c r="S53" s="72"/>
      <c r="T53" s="80"/>
      <c r="U53" s="89"/>
      <c r="V53" s="82"/>
      <c r="W53" s="86">
        <v>10</v>
      </c>
      <c r="X53" s="78"/>
      <c r="Y53" s="78"/>
      <c r="Z53" s="78">
        <v>40</v>
      </c>
      <c r="AA53" s="78"/>
      <c r="AB53" s="78"/>
      <c r="AC53" s="78"/>
      <c r="AD53" s="78"/>
      <c r="AE53" s="78"/>
      <c r="AF53" s="78"/>
      <c r="AG53" s="78"/>
      <c r="AH53" s="78"/>
      <c r="AI53" s="78"/>
      <c r="AJ53" s="78">
        <v>25</v>
      </c>
      <c r="AK53" s="78">
        <f t="shared" si="63"/>
        <v>50</v>
      </c>
      <c r="AL53" s="78">
        <f t="shared" si="64"/>
        <v>75</v>
      </c>
      <c r="AM53" s="125" t="s">
        <v>27</v>
      </c>
      <c r="AN53" s="83">
        <f t="shared" si="65"/>
        <v>3</v>
      </c>
      <c r="AO53" s="74">
        <f t="shared" si="56"/>
        <v>75</v>
      </c>
      <c r="AP53" s="75">
        <f t="shared" si="49"/>
        <v>3</v>
      </c>
    </row>
    <row r="54" spans="1:42" s="53" customFormat="1" ht="15" customHeight="1" x14ac:dyDescent="0.2">
      <c r="A54" s="90"/>
      <c r="B54" s="76">
        <v>32</v>
      </c>
      <c r="C54" s="139" t="s">
        <v>42</v>
      </c>
      <c r="D54" s="140" t="s">
        <v>48</v>
      </c>
      <c r="E54" s="77">
        <v>5</v>
      </c>
      <c r="F54" s="78"/>
      <c r="G54" s="78">
        <v>10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>
        <f t="shared" ref="S54:S55" si="66">SUM(E54:P54)</f>
        <v>15</v>
      </c>
      <c r="T54" s="78">
        <f t="shared" ref="T54:T55" si="67">SUM(E54:R54)</f>
        <v>15</v>
      </c>
      <c r="U54" s="125" t="s">
        <v>27</v>
      </c>
      <c r="V54" s="83">
        <f t="shared" ref="V54:V55" si="68">IF(T54=0,0,IF(T54&lt;25,0.5,TRUNC(T54/25)))</f>
        <v>0.5</v>
      </c>
      <c r="W54" s="86"/>
      <c r="X54" s="85"/>
      <c r="Y54" s="78"/>
      <c r="Z54" s="85"/>
      <c r="AA54" s="85"/>
      <c r="AB54" s="85"/>
      <c r="AC54" s="85"/>
      <c r="AD54" s="85"/>
      <c r="AE54" s="79"/>
      <c r="AF54" s="79"/>
      <c r="AG54" s="79"/>
      <c r="AH54" s="79"/>
      <c r="AI54" s="79"/>
      <c r="AJ54" s="78"/>
      <c r="AK54" s="78"/>
      <c r="AL54" s="78"/>
      <c r="AM54" s="125"/>
      <c r="AN54" s="83"/>
      <c r="AO54" s="74">
        <f t="shared" si="56"/>
        <v>15</v>
      </c>
      <c r="AP54" s="75">
        <v>0.5</v>
      </c>
    </row>
    <row r="55" spans="1:42" s="53" customFormat="1" ht="15" customHeight="1" thickBot="1" x14ac:dyDescent="0.25">
      <c r="A55" s="90"/>
      <c r="B55" s="93">
        <v>33</v>
      </c>
      <c r="C55" s="130" t="s">
        <v>42</v>
      </c>
      <c r="D55" s="144" t="s">
        <v>49</v>
      </c>
      <c r="E55" s="96">
        <v>5</v>
      </c>
      <c r="F55" s="97">
        <v>10</v>
      </c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>
        <f t="shared" si="66"/>
        <v>15</v>
      </c>
      <c r="T55" s="97">
        <f t="shared" si="67"/>
        <v>15</v>
      </c>
      <c r="U55" s="145" t="s">
        <v>27</v>
      </c>
      <c r="V55" s="101">
        <f t="shared" si="68"/>
        <v>0.5</v>
      </c>
      <c r="W55" s="102"/>
      <c r="X55" s="103"/>
      <c r="Y55" s="104"/>
      <c r="Z55" s="103"/>
      <c r="AA55" s="103"/>
      <c r="AB55" s="103"/>
      <c r="AC55" s="103"/>
      <c r="AD55" s="103"/>
      <c r="AE55" s="106"/>
      <c r="AF55" s="106"/>
      <c r="AG55" s="106"/>
      <c r="AH55" s="106"/>
      <c r="AI55" s="106"/>
      <c r="AJ55" s="104"/>
      <c r="AK55" s="78"/>
      <c r="AL55" s="78"/>
      <c r="AM55" s="125"/>
      <c r="AN55" s="83"/>
      <c r="AO55" s="137">
        <f t="shared" si="26"/>
        <v>15</v>
      </c>
      <c r="AP55" s="138">
        <f t="shared" si="49"/>
        <v>0.5</v>
      </c>
    </row>
    <row r="56" spans="1:42" s="53" customFormat="1" ht="15" customHeight="1" thickBot="1" x14ac:dyDescent="0.25">
      <c r="A56" s="90"/>
      <c r="B56" s="273" t="s">
        <v>50</v>
      </c>
      <c r="C56" s="274"/>
      <c r="D56" s="275"/>
      <c r="E56" s="111">
        <f>SUM(E45:E55)</f>
        <v>35</v>
      </c>
      <c r="F56" s="111">
        <f t="shared" ref="F56:AP56" si="69">SUM(F45:F55)</f>
        <v>10</v>
      </c>
      <c r="G56" s="111">
        <f t="shared" si="69"/>
        <v>45</v>
      </c>
      <c r="H56" s="111">
        <f t="shared" si="69"/>
        <v>40</v>
      </c>
      <c r="I56" s="111">
        <f t="shared" si="69"/>
        <v>0</v>
      </c>
      <c r="J56" s="111">
        <f t="shared" si="69"/>
        <v>0</v>
      </c>
      <c r="K56" s="111">
        <f t="shared" si="69"/>
        <v>0</v>
      </c>
      <c r="L56" s="111">
        <f t="shared" si="69"/>
        <v>0</v>
      </c>
      <c r="M56" s="111">
        <f t="shared" si="69"/>
        <v>0</v>
      </c>
      <c r="N56" s="111">
        <f t="shared" si="69"/>
        <v>0</v>
      </c>
      <c r="O56" s="111">
        <f t="shared" si="69"/>
        <v>0</v>
      </c>
      <c r="P56" s="111">
        <f t="shared" si="69"/>
        <v>0</v>
      </c>
      <c r="Q56" s="111">
        <f t="shared" si="69"/>
        <v>0</v>
      </c>
      <c r="R56" s="111">
        <f t="shared" si="69"/>
        <v>0</v>
      </c>
      <c r="S56" s="111">
        <f t="shared" si="69"/>
        <v>130</v>
      </c>
      <c r="T56" s="111">
        <f t="shared" si="69"/>
        <v>130</v>
      </c>
      <c r="U56" s="111"/>
      <c r="V56" s="112">
        <f t="shared" si="69"/>
        <v>5</v>
      </c>
      <c r="W56" s="111">
        <f t="shared" si="69"/>
        <v>40</v>
      </c>
      <c r="X56" s="111">
        <f t="shared" si="69"/>
        <v>0</v>
      </c>
      <c r="Y56" s="111">
        <f t="shared" si="69"/>
        <v>35</v>
      </c>
      <c r="Z56" s="111">
        <f t="shared" si="69"/>
        <v>90</v>
      </c>
      <c r="AA56" s="111">
        <f t="shared" si="69"/>
        <v>0</v>
      </c>
      <c r="AB56" s="111">
        <f t="shared" si="69"/>
        <v>0</v>
      </c>
      <c r="AC56" s="111">
        <f t="shared" si="69"/>
        <v>0</v>
      </c>
      <c r="AD56" s="111">
        <f t="shared" si="69"/>
        <v>0</v>
      </c>
      <c r="AE56" s="111">
        <f t="shared" si="69"/>
        <v>0</v>
      </c>
      <c r="AF56" s="111">
        <f t="shared" si="69"/>
        <v>0</v>
      </c>
      <c r="AG56" s="111">
        <f t="shared" si="69"/>
        <v>0</v>
      </c>
      <c r="AH56" s="111">
        <f t="shared" si="69"/>
        <v>25</v>
      </c>
      <c r="AI56" s="111">
        <f t="shared" si="69"/>
        <v>0</v>
      </c>
      <c r="AJ56" s="111">
        <f t="shared" si="69"/>
        <v>135</v>
      </c>
      <c r="AK56" s="111">
        <f t="shared" si="69"/>
        <v>190</v>
      </c>
      <c r="AL56" s="111">
        <f t="shared" si="69"/>
        <v>325</v>
      </c>
      <c r="AM56" s="111"/>
      <c r="AN56" s="112">
        <f t="shared" si="69"/>
        <v>13</v>
      </c>
      <c r="AO56" s="111">
        <f t="shared" si="69"/>
        <v>455</v>
      </c>
      <c r="AP56" s="112">
        <f t="shared" si="69"/>
        <v>18</v>
      </c>
    </row>
    <row r="57" spans="1:42" s="53" customFormat="1" ht="15" customHeight="1" thickBot="1" x14ac:dyDescent="0.25">
      <c r="A57" s="90"/>
      <c r="B57" s="277" t="s">
        <v>70</v>
      </c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8"/>
      <c r="AF57" s="278"/>
      <c r="AG57" s="278"/>
      <c r="AH57" s="278"/>
      <c r="AI57" s="278"/>
      <c r="AJ57" s="278"/>
      <c r="AK57" s="278"/>
      <c r="AL57" s="278"/>
      <c r="AM57" s="278"/>
      <c r="AN57" s="278"/>
      <c r="AO57" s="278"/>
      <c r="AP57" s="279"/>
    </row>
    <row r="58" spans="1:42" s="53" customFormat="1" ht="15" customHeight="1" x14ac:dyDescent="0.2">
      <c r="A58" s="90"/>
      <c r="B58" s="60">
        <v>34</v>
      </c>
      <c r="C58" s="146" t="s">
        <v>42</v>
      </c>
      <c r="D58" s="115" t="s">
        <v>160</v>
      </c>
      <c r="E58" s="147"/>
      <c r="F58" s="142"/>
      <c r="G58" s="142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142"/>
      <c r="S58" s="72"/>
      <c r="T58" s="72"/>
      <c r="U58" s="92"/>
      <c r="V58" s="82"/>
      <c r="W58" s="148">
        <v>25</v>
      </c>
      <c r="X58" s="78"/>
      <c r="Y58" s="78"/>
      <c r="Z58" s="80"/>
      <c r="AA58" s="80"/>
      <c r="AB58" s="80"/>
      <c r="AC58" s="80"/>
      <c r="AD58" s="80"/>
      <c r="AE58" s="80"/>
      <c r="AF58" s="80"/>
      <c r="AG58" s="80"/>
      <c r="AH58" s="78"/>
      <c r="AI58" s="80"/>
      <c r="AJ58" s="78">
        <v>25</v>
      </c>
      <c r="AK58" s="80">
        <f>SUM(W58:AH58)</f>
        <v>25</v>
      </c>
      <c r="AL58" s="78">
        <f t="shared" ref="AL58:AL59" si="70">SUM(W58:AJ58)</f>
        <v>50</v>
      </c>
      <c r="AM58" s="125" t="s">
        <v>27</v>
      </c>
      <c r="AN58" s="128">
        <f t="shared" ref="AN58:AN59" si="71">IF(AL58=0,0,IF(AL58&lt;25,0.5,TRUNC(AL58/25)))</f>
        <v>2</v>
      </c>
      <c r="AO58" s="74">
        <f t="shared" ref="AO58" si="72">T58+AL58</f>
        <v>50</v>
      </c>
      <c r="AP58" s="75">
        <f>V58+AN58</f>
        <v>2</v>
      </c>
    </row>
    <row r="59" spans="1:42" s="53" customFormat="1" ht="15" customHeight="1" thickBot="1" x14ac:dyDescent="0.25">
      <c r="A59" s="90"/>
      <c r="B59" s="149">
        <v>35</v>
      </c>
      <c r="C59" s="146" t="s">
        <v>42</v>
      </c>
      <c r="D59" s="22" t="s">
        <v>162</v>
      </c>
      <c r="E59" s="147"/>
      <c r="F59" s="142"/>
      <c r="G59" s="142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142"/>
      <c r="S59" s="72"/>
      <c r="T59" s="72"/>
      <c r="U59" s="92"/>
      <c r="V59" s="82"/>
      <c r="W59" s="148">
        <v>25</v>
      </c>
      <c r="X59" s="78"/>
      <c r="Y59" s="78"/>
      <c r="Z59" s="80"/>
      <c r="AA59" s="80"/>
      <c r="AB59" s="80"/>
      <c r="AC59" s="80"/>
      <c r="AD59" s="80"/>
      <c r="AE59" s="80"/>
      <c r="AF59" s="80"/>
      <c r="AG59" s="80"/>
      <c r="AH59" s="78"/>
      <c r="AI59" s="80"/>
      <c r="AJ59" s="78">
        <v>25</v>
      </c>
      <c r="AK59" s="78">
        <f t="shared" ref="AK59" si="73">SUM(W59:AH59)</f>
        <v>25</v>
      </c>
      <c r="AL59" s="78">
        <f t="shared" si="70"/>
        <v>50</v>
      </c>
      <c r="AM59" s="125" t="s">
        <v>27</v>
      </c>
      <c r="AN59" s="128">
        <f t="shared" si="71"/>
        <v>2</v>
      </c>
      <c r="AO59" s="74">
        <f t="shared" ref="AO59" si="74">T59+AL59</f>
        <v>50</v>
      </c>
      <c r="AP59" s="75">
        <f>V59+AN59</f>
        <v>2</v>
      </c>
    </row>
    <row r="60" spans="1:42" s="53" customFormat="1" ht="15" customHeight="1" thickBot="1" x14ac:dyDescent="0.25">
      <c r="A60" s="90"/>
      <c r="B60" s="273" t="s">
        <v>50</v>
      </c>
      <c r="C60" s="274"/>
      <c r="D60" s="275"/>
      <c r="E60" s="111">
        <f t="shared" ref="E60:AN60" si="75">SUM(E58:E59)</f>
        <v>0</v>
      </c>
      <c r="F60" s="111">
        <f t="shared" si="75"/>
        <v>0</v>
      </c>
      <c r="G60" s="111">
        <f t="shared" si="75"/>
        <v>0</v>
      </c>
      <c r="H60" s="111">
        <f t="shared" si="75"/>
        <v>0</v>
      </c>
      <c r="I60" s="111">
        <f t="shared" si="75"/>
        <v>0</v>
      </c>
      <c r="J60" s="111">
        <f t="shared" si="75"/>
        <v>0</v>
      </c>
      <c r="K60" s="111">
        <f t="shared" si="75"/>
        <v>0</v>
      </c>
      <c r="L60" s="111">
        <f t="shared" si="75"/>
        <v>0</v>
      </c>
      <c r="M60" s="111">
        <f t="shared" si="75"/>
        <v>0</v>
      </c>
      <c r="N60" s="111">
        <f t="shared" si="75"/>
        <v>0</v>
      </c>
      <c r="O60" s="111">
        <f t="shared" si="75"/>
        <v>0</v>
      </c>
      <c r="P60" s="111">
        <f t="shared" si="75"/>
        <v>0</v>
      </c>
      <c r="Q60" s="111">
        <f t="shared" si="75"/>
        <v>0</v>
      </c>
      <c r="R60" s="111">
        <f t="shared" si="75"/>
        <v>0</v>
      </c>
      <c r="S60" s="111">
        <f t="shared" si="75"/>
        <v>0</v>
      </c>
      <c r="T60" s="111">
        <f t="shared" si="75"/>
        <v>0</v>
      </c>
      <c r="U60" s="111"/>
      <c r="V60" s="112">
        <f t="shared" si="75"/>
        <v>0</v>
      </c>
      <c r="W60" s="111">
        <f t="shared" si="75"/>
        <v>50</v>
      </c>
      <c r="X60" s="111">
        <f t="shared" si="75"/>
        <v>0</v>
      </c>
      <c r="Y60" s="111">
        <f t="shared" si="75"/>
        <v>0</v>
      </c>
      <c r="Z60" s="111">
        <f t="shared" si="75"/>
        <v>0</v>
      </c>
      <c r="AA60" s="111">
        <f t="shared" si="75"/>
        <v>0</v>
      </c>
      <c r="AB60" s="111">
        <f t="shared" si="75"/>
        <v>0</v>
      </c>
      <c r="AC60" s="111">
        <f t="shared" si="75"/>
        <v>0</v>
      </c>
      <c r="AD60" s="111">
        <f t="shared" si="75"/>
        <v>0</v>
      </c>
      <c r="AE60" s="111">
        <f t="shared" si="75"/>
        <v>0</v>
      </c>
      <c r="AF60" s="111">
        <f t="shared" si="75"/>
        <v>0</v>
      </c>
      <c r="AG60" s="111">
        <f t="shared" si="75"/>
        <v>0</v>
      </c>
      <c r="AH60" s="111">
        <f t="shared" si="75"/>
        <v>0</v>
      </c>
      <c r="AI60" s="111">
        <f t="shared" si="75"/>
        <v>0</v>
      </c>
      <c r="AJ60" s="111">
        <f t="shared" si="75"/>
        <v>50</v>
      </c>
      <c r="AK60" s="111">
        <f t="shared" si="75"/>
        <v>50</v>
      </c>
      <c r="AL60" s="111">
        <f t="shared" si="75"/>
        <v>100</v>
      </c>
      <c r="AM60" s="111"/>
      <c r="AN60" s="112">
        <f t="shared" si="75"/>
        <v>4</v>
      </c>
      <c r="AO60" s="111">
        <f>SUM(AO58:AO59)</f>
        <v>100</v>
      </c>
      <c r="AP60" s="112">
        <f>SUM(AP58:AP59)</f>
        <v>4</v>
      </c>
    </row>
    <row r="61" spans="1:42" s="53" customFormat="1" ht="15" customHeight="1" thickBot="1" x14ac:dyDescent="0.25">
      <c r="A61" s="90"/>
      <c r="B61" s="277" t="s">
        <v>121</v>
      </c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279"/>
    </row>
    <row r="62" spans="1:42" s="53" customFormat="1" ht="15" customHeight="1" thickBot="1" x14ac:dyDescent="0.25">
      <c r="A62" s="90"/>
      <c r="B62" s="60">
        <v>36</v>
      </c>
      <c r="C62" s="146" t="s">
        <v>42</v>
      </c>
      <c r="D62" s="150" t="s">
        <v>117</v>
      </c>
      <c r="E62" s="147"/>
      <c r="F62" s="142"/>
      <c r="G62" s="142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142"/>
      <c r="S62" s="72"/>
      <c r="T62" s="72"/>
      <c r="U62" s="92"/>
      <c r="V62" s="82"/>
      <c r="W62" s="148"/>
      <c r="X62" s="126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>
        <v>150</v>
      </c>
      <c r="AJ62" s="80"/>
      <c r="AK62" s="72">
        <f>SUM(W62:AH62)</f>
        <v>0</v>
      </c>
      <c r="AL62" s="72">
        <f t="shared" ref="AL62" si="76">SUM(W62:AJ62)</f>
        <v>150</v>
      </c>
      <c r="AM62" s="125" t="s">
        <v>99</v>
      </c>
      <c r="AN62" s="128">
        <v>5</v>
      </c>
      <c r="AO62" s="74">
        <f t="shared" si="26"/>
        <v>150</v>
      </c>
      <c r="AP62" s="75">
        <f>V62+AN62</f>
        <v>5</v>
      </c>
    </row>
    <row r="63" spans="1:42" s="53" customFormat="1" ht="15" customHeight="1" thickBot="1" x14ac:dyDescent="0.25">
      <c r="A63" s="90"/>
      <c r="B63" s="273" t="s">
        <v>50</v>
      </c>
      <c r="C63" s="274"/>
      <c r="D63" s="275"/>
      <c r="E63" s="111">
        <f>SUM(E62:E62)</f>
        <v>0</v>
      </c>
      <c r="F63" s="111">
        <f t="shared" ref="F63:AP63" si="77">SUM(F62:F62)</f>
        <v>0</v>
      </c>
      <c r="G63" s="111">
        <f t="shared" si="77"/>
        <v>0</v>
      </c>
      <c r="H63" s="111">
        <f t="shared" si="77"/>
        <v>0</v>
      </c>
      <c r="I63" s="111">
        <f t="shared" si="77"/>
        <v>0</v>
      </c>
      <c r="J63" s="111">
        <f t="shared" si="77"/>
        <v>0</v>
      </c>
      <c r="K63" s="111">
        <f t="shared" si="77"/>
        <v>0</v>
      </c>
      <c r="L63" s="111">
        <f t="shared" si="77"/>
        <v>0</v>
      </c>
      <c r="M63" s="111">
        <f t="shared" si="77"/>
        <v>0</v>
      </c>
      <c r="N63" s="111">
        <f t="shared" si="77"/>
        <v>0</v>
      </c>
      <c r="O63" s="111">
        <f t="shared" si="77"/>
        <v>0</v>
      </c>
      <c r="P63" s="111">
        <f t="shared" si="77"/>
        <v>0</v>
      </c>
      <c r="Q63" s="111">
        <f t="shared" si="77"/>
        <v>0</v>
      </c>
      <c r="R63" s="111">
        <f t="shared" si="77"/>
        <v>0</v>
      </c>
      <c r="S63" s="111">
        <f t="shared" si="77"/>
        <v>0</v>
      </c>
      <c r="T63" s="111">
        <f t="shared" si="77"/>
        <v>0</v>
      </c>
      <c r="U63" s="111"/>
      <c r="V63" s="112">
        <f t="shared" si="77"/>
        <v>0</v>
      </c>
      <c r="W63" s="111">
        <f t="shared" si="77"/>
        <v>0</v>
      </c>
      <c r="X63" s="111">
        <f t="shared" si="77"/>
        <v>0</v>
      </c>
      <c r="Y63" s="111">
        <f t="shared" si="77"/>
        <v>0</v>
      </c>
      <c r="Z63" s="111">
        <f t="shared" si="77"/>
        <v>0</v>
      </c>
      <c r="AA63" s="111">
        <f t="shared" si="77"/>
        <v>0</v>
      </c>
      <c r="AB63" s="111">
        <f t="shared" si="77"/>
        <v>0</v>
      </c>
      <c r="AC63" s="111">
        <f t="shared" si="77"/>
        <v>0</v>
      </c>
      <c r="AD63" s="111">
        <f t="shared" si="77"/>
        <v>0</v>
      </c>
      <c r="AE63" s="111">
        <f t="shared" si="77"/>
        <v>0</v>
      </c>
      <c r="AF63" s="111">
        <f t="shared" si="77"/>
        <v>0</v>
      </c>
      <c r="AG63" s="111">
        <f t="shared" si="77"/>
        <v>0</v>
      </c>
      <c r="AH63" s="111">
        <f t="shared" si="77"/>
        <v>0</v>
      </c>
      <c r="AI63" s="111">
        <f t="shared" si="77"/>
        <v>150</v>
      </c>
      <c r="AJ63" s="111">
        <f t="shared" si="77"/>
        <v>0</v>
      </c>
      <c r="AK63" s="111">
        <f t="shared" si="77"/>
        <v>0</v>
      </c>
      <c r="AL63" s="111">
        <f t="shared" si="77"/>
        <v>150</v>
      </c>
      <c r="AM63" s="111"/>
      <c r="AN63" s="112">
        <f t="shared" si="77"/>
        <v>5</v>
      </c>
      <c r="AO63" s="111">
        <f t="shared" si="77"/>
        <v>150</v>
      </c>
      <c r="AP63" s="112">
        <f t="shared" si="77"/>
        <v>5</v>
      </c>
    </row>
    <row r="64" spans="1:42" s="53" customFormat="1" ht="15" customHeight="1" thickBot="1" x14ac:dyDescent="0.25">
      <c r="A64" s="59"/>
      <c r="B64" s="277" t="s">
        <v>94</v>
      </c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9"/>
    </row>
    <row r="65" spans="2:42" s="53" customFormat="1" x14ac:dyDescent="0.2">
      <c r="B65" s="60">
        <v>37</v>
      </c>
      <c r="C65" s="139" t="s">
        <v>42</v>
      </c>
      <c r="D65" s="22" t="s">
        <v>176</v>
      </c>
      <c r="E65" s="148"/>
      <c r="F65" s="78"/>
      <c r="G65" s="78"/>
      <c r="H65" s="80"/>
      <c r="I65" s="66"/>
      <c r="J65" s="151"/>
      <c r="K65" s="66"/>
      <c r="L65" s="66"/>
      <c r="M65" s="66"/>
      <c r="N65" s="66"/>
      <c r="O65" s="66"/>
      <c r="P65" s="66"/>
      <c r="Q65" s="66"/>
      <c r="R65" s="66"/>
      <c r="S65" s="66"/>
      <c r="T65" s="78"/>
      <c r="U65" s="125"/>
      <c r="V65" s="83"/>
      <c r="W65" s="148">
        <v>15</v>
      </c>
      <c r="X65" s="78"/>
      <c r="Y65" s="78">
        <v>10</v>
      </c>
      <c r="Z65" s="80"/>
      <c r="AA65" s="66"/>
      <c r="AB65" s="151"/>
      <c r="AC65" s="66"/>
      <c r="AD65" s="66"/>
      <c r="AE65" s="66"/>
      <c r="AF65" s="66"/>
      <c r="AG65" s="66"/>
      <c r="AH65" s="66"/>
      <c r="AI65" s="66"/>
      <c r="AJ65" s="66"/>
      <c r="AK65" s="66"/>
      <c r="AL65" s="78">
        <f t="shared" ref="AL65" si="78">SUM(W65:AJ65)</f>
        <v>25</v>
      </c>
      <c r="AM65" s="125" t="s">
        <v>27</v>
      </c>
      <c r="AN65" s="83">
        <f t="shared" ref="AN65" si="79">IF(AL65=0,0,IF(AL65&lt;25,0.5,TRUNC(AL65/25)))</f>
        <v>1</v>
      </c>
      <c r="AO65" s="74">
        <f t="shared" ref="AO65:AO67" si="80">T65+AL65</f>
        <v>25</v>
      </c>
      <c r="AP65" s="75">
        <f t="shared" ref="AP65:AP67" si="81">V65+AN65</f>
        <v>1</v>
      </c>
    </row>
    <row r="66" spans="2:42" s="53" customFormat="1" x14ac:dyDescent="0.2">
      <c r="B66" s="60">
        <v>38</v>
      </c>
      <c r="C66" s="139"/>
      <c r="D66" s="140" t="s">
        <v>32</v>
      </c>
      <c r="E66" s="77"/>
      <c r="F66" s="78"/>
      <c r="G66" s="78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8"/>
      <c r="S66" s="72"/>
      <c r="T66" s="80"/>
      <c r="U66" s="92"/>
      <c r="V66" s="82"/>
      <c r="W66" s="126">
        <v>15</v>
      </c>
      <c r="X66" s="143"/>
      <c r="Y66" s="152"/>
      <c r="Z66" s="72"/>
      <c r="AA66" s="72"/>
      <c r="AB66" s="152"/>
      <c r="AC66" s="72"/>
      <c r="AD66" s="72"/>
      <c r="AE66" s="72"/>
      <c r="AF66" s="72"/>
      <c r="AG66" s="72"/>
      <c r="AH66" s="72"/>
      <c r="AI66" s="72"/>
      <c r="AJ66" s="72">
        <v>15</v>
      </c>
      <c r="AK66" s="80">
        <f>SUM(W66:AH66)</f>
        <v>15</v>
      </c>
      <c r="AL66" s="78">
        <f t="shared" ref="AL66:AL67" si="82">SUM(W66:AJ66)</f>
        <v>30</v>
      </c>
      <c r="AM66" s="125" t="s">
        <v>27</v>
      </c>
      <c r="AN66" s="128">
        <f t="shared" ref="AN66:AN67" si="83">IF(AL66=0,0,IF(AL66&lt;25,0.5,TRUNC(AL66/25)))</f>
        <v>1</v>
      </c>
      <c r="AO66" s="74">
        <f t="shared" si="80"/>
        <v>30</v>
      </c>
      <c r="AP66" s="75">
        <f t="shared" si="81"/>
        <v>1</v>
      </c>
    </row>
    <row r="67" spans="2:42" s="53" customFormat="1" ht="13.5" thickBot="1" x14ac:dyDescent="0.25">
      <c r="B67" s="60">
        <v>39</v>
      </c>
      <c r="C67" s="146"/>
      <c r="D67" s="140" t="s">
        <v>33</v>
      </c>
      <c r="E67" s="77"/>
      <c r="F67" s="78"/>
      <c r="G67" s="78"/>
      <c r="H67" s="79"/>
      <c r="I67" s="80"/>
      <c r="J67" s="79"/>
      <c r="K67" s="79"/>
      <c r="L67" s="79"/>
      <c r="M67" s="79"/>
      <c r="N67" s="79"/>
      <c r="O67" s="79"/>
      <c r="P67" s="79"/>
      <c r="Q67" s="79"/>
      <c r="R67" s="78"/>
      <c r="S67" s="72"/>
      <c r="T67" s="80"/>
      <c r="U67" s="81"/>
      <c r="V67" s="82"/>
      <c r="W67" s="86">
        <v>15</v>
      </c>
      <c r="X67" s="85"/>
      <c r="Y67" s="78"/>
      <c r="Z67" s="85"/>
      <c r="AA67" s="126"/>
      <c r="AB67" s="85"/>
      <c r="AC67" s="85"/>
      <c r="AD67" s="85"/>
      <c r="AE67" s="79"/>
      <c r="AF67" s="79"/>
      <c r="AG67" s="79"/>
      <c r="AH67" s="79"/>
      <c r="AI67" s="79"/>
      <c r="AJ67" s="78">
        <v>15</v>
      </c>
      <c r="AK67" s="80">
        <f>SUM(W67:AH67)</f>
        <v>15</v>
      </c>
      <c r="AL67" s="78">
        <f t="shared" si="82"/>
        <v>30</v>
      </c>
      <c r="AM67" s="125" t="s">
        <v>27</v>
      </c>
      <c r="AN67" s="128">
        <f t="shared" si="83"/>
        <v>1</v>
      </c>
      <c r="AO67" s="74">
        <f t="shared" si="80"/>
        <v>30</v>
      </c>
      <c r="AP67" s="75">
        <f t="shared" si="81"/>
        <v>1</v>
      </c>
    </row>
    <row r="68" spans="2:42" s="53" customFormat="1" ht="13.5" thickBot="1" x14ac:dyDescent="0.25">
      <c r="B68" s="273" t="s">
        <v>50</v>
      </c>
      <c r="C68" s="274"/>
      <c r="D68" s="275"/>
      <c r="E68" s="111">
        <f>SUM(E65:E67)</f>
        <v>0</v>
      </c>
      <c r="F68" s="111">
        <f t="shared" ref="F68:AP68" si="84">SUM(F65:F67)</f>
        <v>0</v>
      </c>
      <c r="G68" s="111">
        <f t="shared" si="84"/>
        <v>0</v>
      </c>
      <c r="H68" s="111">
        <f t="shared" si="84"/>
        <v>0</v>
      </c>
      <c r="I68" s="111">
        <f t="shared" si="84"/>
        <v>0</v>
      </c>
      <c r="J68" s="111">
        <f t="shared" si="84"/>
        <v>0</v>
      </c>
      <c r="K68" s="111">
        <f t="shared" si="84"/>
        <v>0</v>
      </c>
      <c r="L68" s="111">
        <f t="shared" si="84"/>
        <v>0</v>
      </c>
      <c r="M68" s="111">
        <f t="shared" si="84"/>
        <v>0</v>
      </c>
      <c r="N68" s="111">
        <f t="shared" si="84"/>
        <v>0</v>
      </c>
      <c r="O68" s="111">
        <f t="shared" si="84"/>
        <v>0</v>
      </c>
      <c r="P68" s="111">
        <f t="shared" si="84"/>
        <v>0</v>
      </c>
      <c r="Q68" s="111">
        <f t="shared" si="84"/>
        <v>0</v>
      </c>
      <c r="R68" s="111">
        <f t="shared" si="84"/>
        <v>0</v>
      </c>
      <c r="S68" s="111">
        <f t="shared" si="84"/>
        <v>0</v>
      </c>
      <c r="T68" s="111">
        <f t="shared" si="84"/>
        <v>0</v>
      </c>
      <c r="U68" s="111"/>
      <c r="V68" s="112">
        <f t="shared" si="84"/>
        <v>0</v>
      </c>
      <c r="W68" s="111">
        <f t="shared" si="84"/>
        <v>45</v>
      </c>
      <c r="X68" s="111">
        <f t="shared" si="84"/>
        <v>0</v>
      </c>
      <c r="Y68" s="111">
        <f t="shared" si="84"/>
        <v>10</v>
      </c>
      <c r="Z68" s="111">
        <f t="shared" si="84"/>
        <v>0</v>
      </c>
      <c r="AA68" s="111">
        <f t="shared" si="84"/>
        <v>0</v>
      </c>
      <c r="AB68" s="111">
        <f t="shared" si="84"/>
        <v>0</v>
      </c>
      <c r="AC68" s="111">
        <f t="shared" si="84"/>
        <v>0</v>
      </c>
      <c r="AD68" s="111">
        <f t="shared" si="84"/>
        <v>0</v>
      </c>
      <c r="AE68" s="111">
        <f t="shared" si="84"/>
        <v>0</v>
      </c>
      <c r="AF68" s="111">
        <f t="shared" si="84"/>
        <v>0</v>
      </c>
      <c r="AG68" s="111">
        <f t="shared" si="84"/>
        <v>0</v>
      </c>
      <c r="AH68" s="111">
        <f t="shared" si="84"/>
        <v>0</v>
      </c>
      <c r="AI68" s="111">
        <f t="shared" si="84"/>
        <v>0</v>
      </c>
      <c r="AJ68" s="111">
        <f t="shared" si="84"/>
        <v>30</v>
      </c>
      <c r="AK68" s="111">
        <f t="shared" si="84"/>
        <v>30</v>
      </c>
      <c r="AL68" s="111">
        <f t="shared" si="84"/>
        <v>85</v>
      </c>
      <c r="AM68" s="111"/>
      <c r="AN68" s="112">
        <f t="shared" si="84"/>
        <v>3</v>
      </c>
      <c r="AO68" s="111">
        <f t="shared" si="84"/>
        <v>85</v>
      </c>
      <c r="AP68" s="112">
        <f t="shared" si="84"/>
        <v>3</v>
      </c>
    </row>
    <row r="69" spans="2:42" s="53" customFormat="1" ht="13.5" thickBot="1" x14ac:dyDescent="0.25">
      <c r="B69" s="273" t="s">
        <v>50</v>
      </c>
      <c r="C69" s="274"/>
      <c r="D69" s="275"/>
      <c r="E69" s="111">
        <f>E28+E43+E56+E60+E63+E68</f>
        <v>265</v>
      </c>
      <c r="F69" s="111">
        <f t="shared" ref="F69:AP69" si="85">F28+F43+F56+F60+F63+F68</f>
        <v>30</v>
      </c>
      <c r="G69" s="111">
        <f t="shared" si="85"/>
        <v>45</v>
      </c>
      <c r="H69" s="111">
        <f t="shared" si="85"/>
        <v>115</v>
      </c>
      <c r="I69" s="111">
        <f t="shared" si="85"/>
        <v>0</v>
      </c>
      <c r="J69" s="111">
        <f t="shared" si="85"/>
        <v>0</v>
      </c>
      <c r="K69" s="111">
        <f t="shared" si="85"/>
        <v>0</v>
      </c>
      <c r="L69" s="111">
        <f t="shared" si="85"/>
        <v>0</v>
      </c>
      <c r="M69" s="111">
        <f t="shared" si="85"/>
        <v>0</v>
      </c>
      <c r="N69" s="111">
        <f t="shared" si="85"/>
        <v>30</v>
      </c>
      <c r="O69" s="111">
        <f t="shared" si="85"/>
        <v>0</v>
      </c>
      <c r="P69" s="111">
        <f t="shared" si="85"/>
        <v>30</v>
      </c>
      <c r="Q69" s="111">
        <f t="shared" si="85"/>
        <v>0</v>
      </c>
      <c r="R69" s="111">
        <f t="shared" si="85"/>
        <v>0</v>
      </c>
      <c r="S69" s="111">
        <f t="shared" si="85"/>
        <v>515</v>
      </c>
      <c r="T69" s="111">
        <f t="shared" si="85"/>
        <v>515</v>
      </c>
      <c r="U69" s="111"/>
      <c r="V69" s="112">
        <f t="shared" si="85"/>
        <v>19</v>
      </c>
      <c r="W69" s="111">
        <f t="shared" si="85"/>
        <v>200</v>
      </c>
      <c r="X69" s="111">
        <f t="shared" si="85"/>
        <v>0</v>
      </c>
      <c r="Y69" s="111">
        <f t="shared" si="85"/>
        <v>55</v>
      </c>
      <c r="Z69" s="111">
        <f t="shared" si="85"/>
        <v>140</v>
      </c>
      <c r="AA69" s="111">
        <f t="shared" si="85"/>
        <v>10</v>
      </c>
      <c r="AB69" s="111">
        <f t="shared" si="85"/>
        <v>0</v>
      </c>
      <c r="AC69" s="111">
        <f t="shared" si="85"/>
        <v>0</v>
      </c>
      <c r="AD69" s="111">
        <f t="shared" si="85"/>
        <v>0</v>
      </c>
      <c r="AE69" s="111">
        <f t="shared" si="85"/>
        <v>0</v>
      </c>
      <c r="AF69" s="111">
        <f t="shared" si="85"/>
        <v>30</v>
      </c>
      <c r="AG69" s="111">
        <f t="shared" si="85"/>
        <v>0</v>
      </c>
      <c r="AH69" s="111">
        <f t="shared" si="85"/>
        <v>55</v>
      </c>
      <c r="AI69" s="111">
        <f t="shared" si="85"/>
        <v>150</v>
      </c>
      <c r="AJ69" s="111">
        <f t="shared" si="85"/>
        <v>330</v>
      </c>
      <c r="AK69" s="111">
        <f t="shared" si="85"/>
        <v>465</v>
      </c>
      <c r="AL69" s="111">
        <f t="shared" si="85"/>
        <v>970</v>
      </c>
      <c r="AM69" s="111"/>
      <c r="AN69" s="112">
        <f t="shared" si="85"/>
        <v>36</v>
      </c>
      <c r="AO69" s="111">
        <f t="shared" si="85"/>
        <v>1485</v>
      </c>
      <c r="AP69" s="112">
        <f t="shared" si="85"/>
        <v>55</v>
      </c>
    </row>
    <row r="70" spans="2:42" s="53" customFormat="1" x14ac:dyDescent="0.2"/>
    <row r="71" spans="2:42" s="53" customFormat="1" x14ac:dyDescent="0.2">
      <c r="B71" s="153" t="s">
        <v>150</v>
      </c>
      <c r="AK71" s="154"/>
    </row>
    <row r="72" spans="2:42" s="53" customFormat="1" x14ac:dyDescent="0.2">
      <c r="B72" s="155"/>
    </row>
    <row r="73" spans="2:42" s="53" customFormat="1" x14ac:dyDescent="0.2">
      <c r="B73" s="155"/>
    </row>
    <row r="74" spans="2:42" s="53" customFormat="1" x14ac:dyDescent="0.2"/>
    <row r="75" spans="2:42" s="53" customFormat="1" x14ac:dyDescent="0.2"/>
    <row r="76" spans="2:42" s="53" customFormat="1" ht="14.25" x14ac:dyDescent="0.2">
      <c r="O76" s="156"/>
    </row>
    <row r="77" spans="2:42" s="53" customFormat="1" x14ac:dyDescent="0.2">
      <c r="D77" s="157" t="s">
        <v>151</v>
      </c>
      <c r="P77" s="53" t="s">
        <v>151</v>
      </c>
      <c r="AG77" s="294" t="s">
        <v>151</v>
      </c>
      <c r="AH77" s="294"/>
      <c r="AI77" s="294"/>
      <c r="AJ77" s="294"/>
      <c r="AK77" s="294"/>
      <c r="AL77" s="294"/>
      <c r="AM77" s="294"/>
    </row>
    <row r="78" spans="2:42" s="53" customFormat="1" x14ac:dyDescent="0.2">
      <c r="D78" s="158" t="s">
        <v>152</v>
      </c>
      <c r="N78" s="157"/>
      <c r="P78" s="294" t="s">
        <v>153</v>
      </c>
      <c r="Q78" s="294"/>
      <c r="R78" s="294"/>
      <c r="S78" s="294"/>
      <c r="T78" s="294"/>
      <c r="U78" s="294"/>
      <c r="V78" s="294"/>
      <c r="AG78" s="294" t="s">
        <v>154</v>
      </c>
      <c r="AH78" s="294"/>
      <c r="AI78" s="294"/>
      <c r="AJ78" s="294"/>
      <c r="AK78" s="294"/>
      <c r="AL78" s="294"/>
      <c r="AM78" s="294"/>
    </row>
    <row r="79" spans="2:42" s="53" customFormat="1" x14ac:dyDescent="0.2"/>
    <row r="84" spans="3:50" x14ac:dyDescent="0.2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</row>
    <row r="85" spans="3:50" x14ac:dyDescent="0.2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</row>
    <row r="86" spans="3:50" x14ac:dyDescent="0.2">
      <c r="C86" s="21"/>
      <c r="D86" s="272"/>
      <c r="E86" s="272"/>
      <c r="F86" s="272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1"/>
      <c r="AT86" s="21"/>
      <c r="AU86" s="21"/>
      <c r="AV86" s="21"/>
      <c r="AW86" s="21"/>
      <c r="AX86" s="21"/>
    </row>
    <row r="87" spans="3:50" x14ac:dyDescent="0.2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</row>
    <row r="88" spans="3:50" x14ac:dyDescent="0.2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</row>
    <row r="89" spans="3:50" x14ac:dyDescent="0.2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</row>
  </sheetData>
  <mergeCells count="25">
    <mergeCell ref="P78:V78"/>
    <mergeCell ref="AG78:AM78"/>
    <mergeCell ref="AO16:AO17"/>
    <mergeCell ref="B64:AP64"/>
    <mergeCell ref="B61:AP61"/>
    <mergeCell ref="B44:AP44"/>
    <mergeCell ref="B57:AP57"/>
    <mergeCell ref="B60:D60"/>
    <mergeCell ref="B68:D68"/>
    <mergeCell ref="D86:F86"/>
    <mergeCell ref="B43:D43"/>
    <mergeCell ref="B56:D56"/>
    <mergeCell ref="B63:D63"/>
    <mergeCell ref="B6:AP6"/>
    <mergeCell ref="B29:AP29"/>
    <mergeCell ref="B28:D28"/>
    <mergeCell ref="AP16:AP17"/>
    <mergeCell ref="B18:AP18"/>
    <mergeCell ref="B16:B17"/>
    <mergeCell ref="C16:C17"/>
    <mergeCell ref="D16:D17"/>
    <mergeCell ref="E16:V16"/>
    <mergeCell ref="W16:AN16"/>
    <mergeCell ref="B69:D69"/>
    <mergeCell ref="AG77:AM77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0"/>
  <sheetViews>
    <sheetView view="pageBreakPreview" zoomScale="60" zoomScaleNormal="60" workbookViewId="0">
      <selection activeCell="AC11" sqref="AC11"/>
    </sheetView>
  </sheetViews>
  <sheetFormatPr defaultColWidth="8.85546875" defaultRowHeight="12.75" x14ac:dyDescent="0.2"/>
  <cols>
    <col min="1" max="1" width="4.42578125" customWidth="1"/>
    <col min="2" max="2" width="4.28515625" style="53" customWidth="1"/>
    <col min="3" max="3" width="11.7109375" style="53" bestFit="1" customWidth="1"/>
    <col min="4" max="4" width="65.28515625" style="53" customWidth="1"/>
    <col min="5" max="20" width="4.85546875" style="53" customWidth="1"/>
    <col min="21" max="21" width="6.140625" style="53" bestFit="1" customWidth="1"/>
    <col min="22" max="38" width="4.85546875" style="53" customWidth="1"/>
    <col min="39" max="39" width="6.140625" style="53" bestFit="1" customWidth="1"/>
    <col min="40" max="40" width="4.85546875" style="53" customWidth="1"/>
    <col min="41" max="42" width="5.7109375" style="53" customWidth="1"/>
  </cols>
  <sheetData>
    <row r="1" spans="1:43" x14ac:dyDescent="0.2">
      <c r="AI1" t="s">
        <v>200</v>
      </c>
    </row>
    <row r="2" spans="1:43" x14ac:dyDescent="0.2">
      <c r="AI2" t="s">
        <v>214</v>
      </c>
    </row>
    <row r="3" spans="1:43" x14ac:dyDescent="0.2">
      <c r="AI3" t="s">
        <v>215</v>
      </c>
    </row>
    <row r="4" spans="1:43" x14ac:dyDescent="0.2">
      <c r="AI4" t="s">
        <v>213</v>
      </c>
    </row>
    <row r="6" spans="1:43" s="1" customFormat="1" ht="20.100000000000001" customHeight="1" x14ac:dyDescent="0.2">
      <c r="B6" s="297" t="s">
        <v>206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</row>
    <row r="7" spans="1:43" s="1" customFormat="1" ht="20.100000000000001" customHeight="1" x14ac:dyDescent="0.2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</row>
    <row r="9" spans="1:43" s="2" customFormat="1" ht="15" customHeight="1" x14ac:dyDescent="0.25">
      <c r="B9" s="160" t="s">
        <v>201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</row>
    <row r="10" spans="1:43" s="2" customFormat="1" ht="15" customHeight="1" x14ac:dyDescent="0.25">
      <c r="B10" s="160" t="s">
        <v>202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</row>
    <row r="11" spans="1:43" s="2" customFormat="1" ht="15" customHeight="1" x14ac:dyDescent="0.25">
      <c r="B11" s="160" t="s">
        <v>203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</row>
    <row r="12" spans="1:43" s="2" customFormat="1" ht="15" customHeight="1" x14ac:dyDescent="0.25">
      <c r="B12" s="160" t="s">
        <v>204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</row>
    <row r="13" spans="1:43" ht="15" customHeight="1" x14ac:dyDescent="0.25">
      <c r="B13" s="160" t="s">
        <v>205</v>
      </c>
      <c r="C13" s="160"/>
    </row>
    <row r="15" spans="1:43" ht="13.5" thickBot="1" x14ac:dyDescent="0.25"/>
    <row r="16" spans="1:43" ht="17.25" customHeight="1" thickBot="1" x14ac:dyDescent="0.25">
      <c r="A16" s="7"/>
      <c r="B16" s="285" t="s">
        <v>22</v>
      </c>
      <c r="C16" s="287" t="s">
        <v>40</v>
      </c>
      <c r="D16" s="289" t="s">
        <v>3</v>
      </c>
      <c r="E16" s="291" t="s">
        <v>177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3"/>
      <c r="W16" s="291" t="s">
        <v>178</v>
      </c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3"/>
      <c r="AO16" s="295" t="s">
        <v>5</v>
      </c>
      <c r="AP16" s="280" t="s">
        <v>6</v>
      </c>
      <c r="AQ16" s="7"/>
    </row>
    <row r="17" spans="1:43" ht="243" customHeight="1" thickBot="1" x14ac:dyDescent="0.25">
      <c r="A17" s="7"/>
      <c r="B17" s="286"/>
      <c r="C17" s="288"/>
      <c r="D17" s="290"/>
      <c r="E17" s="54" t="s">
        <v>7</v>
      </c>
      <c r="F17" s="55" t="s">
        <v>8</v>
      </c>
      <c r="G17" s="56" t="s">
        <v>37</v>
      </c>
      <c r="H17" s="56" t="s">
        <v>9</v>
      </c>
      <c r="I17" s="56" t="s">
        <v>10</v>
      </c>
      <c r="J17" s="56" t="s">
        <v>11</v>
      </c>
      <c r="K17" s="56" t="s">
        <v>12</v>
      </c>
      <c r="L17" s="56" t="s">
        <v>13</v>
      </c>
      <c r="M17" s="56" t="s">
        <v>14</v>
      </c>
      <c r="N17" s="56" t="s">
        <v>15</v>
      </c>
      <c r="O17" s="57" t="s">
        <v>43</v>
      </c>
      <c r="P17" s="56" t="s">
        <v>18</v>
      </c>
      <c r="Q17" s="56" t="s">
        <v>16</v>
      </c>
      <c r="R17" s="56" t="s">
        <v>0</v>
      </c>
      <c r="S17" s="56" t="s">
        <v>17</v>
      </c>
      <c r="T17" s="56" t="s">
        <v>4</v>
      </c>
      <c r="U17" s="56" t="s">
        <v>1</v>
      </c>
      <c r="V17" s="58" t="s">
        <v>2</v>
      </c>
      <c r="W17" s="55" t="s">
        <v>7</v>
      </c>
      <c r="X17" s="55" t="s">
        <v>8</v>
      </c>
      <c r="Y17" s="55" t="s">
        <v>149</v>
      </c>
      <c r="Z17" s="55" t="s">
        <v>9</v>
      </c>
      <c r="AA17" s="55" t="s">
        <v>10</v>
      </c>
      <c r="AB17" s="55" t="s">
        <v>11</v>
      </c>
      <c r="AC17" s="55" t="s">
        <v>12</v>
      </c>
      <c r="AD17" s="55" t="s">
        <v>13</v>
      </c>
      <c r="AE17" s="56" t="s">
        <v>14</v>
      </c>
      <c r="AF17" s="56" t="s">
        <v>15</v>
      </c>
      <c r="AG17" s="57" t="s">
        <v>43</v>
      </c>
      <c r="AH17" s="56" t="s">
        <v>18</v>
      </c>
      <c r="AI17" s="56" t="s">
        <v>16</v>
      </c>
      <c r="AJ17" s="56" t="s">
        <v>0</v>
      </c>
      <c r="AK17" s="56" t="s">
        <v>17</v>
      </c>
      <c r="AL17" s="56" t="s">
        <v>4</v>
      </c>
      <c r="AM17" s="56" t="s">
        <v>1</v>
      </c>
      <c r="AN17" s="58" t="s">
        <v>2</v>
      </c>
      <c r="AO17" s="296"/>
      <c r="AP17" s="281"/>
      <c r="AQ17" s="7"/>
    </row>
    <row r="18" spans="1:43" ht="15" customHeight="1" thickBot="1" x14ac:dyDescent="0.25">
      <c r="A18" s="11"/>
      <c r="B18" s="282" t="s">
        <v>63</v>
      </c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4"/>
      <c r="AQ18" s="7"/>
    </row>
    <row r="19" spans="1:43" ht="15" customHeight="1" x14ac:dyDescent="0.2">
      <c r="A19" s="11"/>
      <c r="B19" s="60">
        <v>1</v>
      </c>
      <c r="C19" s="61" t="s">
        <v>41</v>
      </c>
      <c r="D19" s="84" t="s">
        <v>98</v>
      </c>
      <c r="E19" s="77"/>
      <c r="F19" s="78"/>
      <c r="G19" s="78"/>
      <c r="H19" s="78">
        <v>40</v>
      </c>
      <c r="I19" s="79"/>
      <c r="J19" s="79"/>
      <c r="K19" s="79"/>
      <c r="L19" s="79"/>
      <c r="M19" s="79"/>
      <c r="N19" s="79"/>
      <c r="O19" s="79"/>
      <c r="P19" s="79"/>
      <c r="Q19" s="79"/>
      <c r="R19" s="80">
        <v>35</v>
      </c>
      <c r="S19" s="72">
        <f t="shared" ref="S19:S22" si="0">SUM(E19:P19)</f>
        <v>40</v>
      </c>
      <c r="T19" s="72">
        <f t="shared" ref="T19:T22" si="1">SUM(E19:R19)</f>
        <v>75</v>
      </c>
      <c r="U19" s="81" t="s">
        <v>95</v>
      </c>
      <c r="V19" s="83">
        <f t="shared" ref="V19:V22" si="2">IF(T19=0,0,IF(T19&lt;25,0.5,TRUNC(T19/25)))</f>
        <v>3</v>
      </c>
      <c r="W19" s="147"/>
      <c r="X19" s="70"/>
      <c r="Y19" s="64"/>
      <c r="Z19" s="70"/>
      <c r="AA19" s="70"/>
      <c r="AB19" s="70"/>
      <c r="AC19" s="70"/>
      <c r="AD19" s="70"/>
      <c r="AE19" s="71"/>
      <c r="AF19" s="71"/>
      <c r="AG19" s="71"/>
      <c r="AH19" s="71"/>
      <c r="AI19" s="71"/>
      <c r="AJ19" s="64"/>
      <c r="AK19" s="72"/>
      <c r="AL19" s="72"/>
      <c r="AM19" s="67"/>
      <c r="AN19" s="73"/>
      <c r="AO19" s="161">
        <f>T19+AL19</f>
        <v>75</v>
      </c>
      <c r="AP19" s="75">
        <f>V19+AN19</f>
        <v>3</v>
      </c>
      <c r="AQ19" s="7"/>
    </row>
    <row r="20" spans="1:43" ht="15" customHeight="1" x14ac:dyDescent="0.2">
      <c r="A20" s="11"/>
      <c r="B20" s="76">
        <v>2</v>
      </c>
      <c r="C20" s="61" t="s">
        <v>41</v>
      </c>
      <c r="D20" s="84" t="s">
        <v>93</v>
      </c>
      <c r="E20" s="26">
        <v>20</v>
      </c>
      <c r="F20" s="25"/>
      <c r="G20" s="25"/>
      <c r="H20" s="25">
        <v>20</v>
      </c>
      <c r="I20" s="27"/>
      <c r="J20" s="27"/>
      <c r="K20" s="27"/>
      <c r="L20" s="27"/>
      <c r="M20" s="27"/>
      <c r="N20" s="27"/>
      <c r="O20" s="27"/>
      <c r="P20" s="27"/>
      <c r="Q20" s="27"/>
      <c r="R20" s="29">
        <v>35</v>
      </c>
      <c r="S20" s="72">
        <f t="shared" si="0"/>
        <v>40</v>
      </c>
      <c r="T20" s="72">
        <f t="shared" si="1"/>
        <v>75</v>
      </c>
      <c r="U20" s="81" t="s">
        <v>27</v>
      </c>
      <c r="V20" s="83">
        <f t="shared" si="2"/>
        <v>3</v>
      </c>
      <c r="W20" s="77"/>
      <c r="X20" s="85"/>
      <c r="Y20" s="78"/>
      <c r="Z20" s="85"/>
      <c r="AA20" s="85"/>
      <c r="AB20" s="85"/>
      <c r="AC20" s="85"/>
      <c r="AD20" s="85"/>
      <c r="AE20" s="79"/>
      <c r="AF20" s="79"/>
      <c r="AG20" s="79"/>
      <c r="AH20" s="79"/>
      <c r="AI20" s="79"/>
      <c r="AJ20" s="78"/>
      <c r="AK20" s="72"/>
      <c r="AL20" s="80"/>
      <c r="AM20" s="81"/>
      <c r="AN20" s="87"/>
      <c r="AO20" s="74">
        <f t="shared" ref="AO20:AO59" si="3">T20+AL20</f>
        <v>75</v>
      </c>
      <c r="AP20" s="75">
        <f t="shared" ref="AP20:AP59" si="4">V20+AN20</f>
        <v>3</v>
      </c>
      <c r="AQ20" s="7"/>
    </row>
    <row r="21" spans="1:43" ht="15" customHeight="1" x14ac:dyDescent="0.2">
      <c r="A21" s="11"/>
      <c r="B21" s="76">
        <v>3</v>
      </c>
      <c r="C21" s="61" t="s">
        <v>41</v>
      </c>
      <c r="D21" s="84" t="s">
        <v>51</v>
      </c>
      <c r="E21" s="77">
        <v>15</v>
      </c>
      <c r="F21" s="78"/>
      <c r="G21" s="78"/>
      <c r="H21" s="78"/>
      <c r="I21" s="80"/>
      <c r="J21" s="79"/>
      <c r="K21" s="78"/>
      <c r="L21" s="79"/>
      <c r="M21" s="79"/>
      <c r="N21" s="79"/>
      <c r="O21" s="79"/>
      <c r="P21" s="79"/>
      <c r="Q21" s="79"/>
      <c r="R21" s="80">
        <v>10</v>
      </c>
      <c r="S21" s="72">
        <f t="shared" si="0"/>
        <v>15</v>
      </c>
      <c r="T21" s="72">
        <f t="shared" si="1"/>
        <v>25</v>
      </c>
      <c r="U21" s="81" t="s">
        <v>27</v>
      </c>
      <c r="V21" s="83">
        <f t="shared" si="2"/>
        <v>1</v>
      </c>
      <c r="W21" s="77"/>
      <c r="X21" s="78"/>
      <c r="Y21" s="91"/>
      <c r="Z21" s="85"/>
      <c r="AA21" s="85"/>
      <c r="AB21" s="85"/>
      <c r="AC21" s="85"/>
      <c r="AD21" s="85"/>
      <c r="AE21" s="79"/>
      <c r="AF21" s="79"/>
      <c r="AG21" s="79"/>
      <c r="AH21" s="79"/>
      <c r="AI21" s="79"/>
      <c r="AJ21" s="78"/>
      <c r="AK21" s="72"/>
      <c r="AL21" s="80"/>
      <c r="AM21" s="81"/>
      <c r="AN21" s="87"/>
      <c r="AO21" s="74">
        <f t="shared" si="3"/>
        <v>25</v>
      </c>
      <c r="AP21" s="75">
        <f t="shared" si="4"/>
        <v>1</v>
      </c>
      <c r="AQ21" s="7"/>
    </row>
    <row r="22" spans="1:43" ht="15" customHeight="1" x14ac:dyDescent="0.2">
      <c r="A22" s="11"/>
      <c r="B22" s="60">
        <v>4</v>
      </c>
      <c r="C22" s="61" t="s">
        <v>41</v>
      </c>
      <c r="D22" s="84" t="s">
        <v>61</v>
      </c>
      <c r="E22" s="26">
        <v>20</v>
      </c>
      <c r="F22" s="25"/>
      <c r="G22" s="25">
        <v>20</v>
      </c>
      <c r="H22" s="25"/>
      <c r="I22" s="25"/>
      <c r="J22" s="27"/>
      <c r="K22" s="27"/>
      <c r="L22" s="27"/>
      <c r="M22" s="27"/>
      <c r="N22" s="27"/>
      <c r="O22" s="27"/>
      <c r="P22" s="27"/>
      <c r="Q22" s="27"/>
      <c r="R22" s="29">
        <v>60</v>
      </c>
      <c r="S22" s="72">
        <f t="shared" si="0"/>
        <v>40</v>
      </c>
      <c r="T22" s="72">
        <f t="shared" si="1"/>
        <v>100</v>
      </c>
      <c r="U22" s="92" t="s">
        <v>95</v>
      </c>
      <c r="V22" s="83">
        <f t="shared" si="2"/>
        <v>4</v>
      </c>
      <c r="W22" s="77"/>
      <c r="X22" s="85"/>
      <c r="Y22" s="78"/>
      <c r="Z22" s="85"/>
      <c r="AA22" s="85"/>
      <c r="AB22" s="85"/>
      <c r="AC22" s="85"/>
      <c r="AD22" s="85"/>
      <c r="AE22" s="79"/>
      <c r="AF22" s="79"/>
      <c r="AG22" s="79"/>
      <c r="AH22" s="79"/>
      <c r="AI22" s="79"/>
      <c r="AJ22" s="78"/>
      <c r="AK22" s="72"/>
      <c r="AL22" s="80"/>
      <c r="AM22" s="81"/>
      <c r="AN22" s="87"/>
      <c r="AO22" s="74">
        <f t="shared" si="3"/>
        <v>100</v>
      </c>
      <c r="AP22" s="75">
        <f t="shared" si="4"/>
        <v>4</v>
      </c>
      <c r="AQ22" s="7"/>
    </row>
    <row r="23" spans="1:43" s="8" customFormat="1" ht="15" customHeight="1" thickBot="1" x14ac:dyDescent="0.25">
      <c r="A23" s="11"/>
      <c r="B23" s="93">
        <v>5</v>
      </c>
      <c r="C23" s="94" t="s">
        <v>41</v>
      </c>
      <c r="D23" s="95" t="s">
        <v>31</v>
      </c>
      <c r="E23" s="162"/>
      <c r="F23" s="103"/>
      <c r="G23" s="104"/>
      <c r="H23" s="103"/>
      <c r="I23" s="103"/>
      <c r="J23" s="103"/>
      <c r="K23" s="103"/>
      <c r="L23" s="103"/>
      <c r="M23" s="106"/>
      <c r="N23" s="106"/>
      <c r="O23" s="106"/>
      <c r="P23" s="106"/>
      <c r="Q23" s="106"/>
      <c r="R23" s="104"/>
      <c r="S23" s="107"/>
      <c r="T23" s="108"/>
      <c r="U23" s="109"/>
      <c r="V23" s="163"/>
      <c r="W23" s="26">
        <v>10</v>
      </c>
      <c r="X23" s="25"/>
      <c r="Y23" s="25">
        <v>10</v>
      </c>
      <c r="Z23" s="25"/>
      <c r="AA23" s="25"/>
      <c r="AB23" s="27"/>
      <c r="AC23" s="27"/>
      <c r="AD23" s="27"/>
      <c r="AE23" s="27"/>
      <c r="AF23" s="27"/>
      <c r="AG23" s="27"/>
      <c r="AH23" s="27"/>
      <c r="AI23" s="27"/>
      <c r="AJ23" s="29">
        <v>30</v>
      </c>
      <c r="AK23" s="72">
        <f t="shared" ref="AK23" si="5">SUM(W23:AH23)</f>
        <v>20</v>
      </c>
      <c r="AL23" s="72">
        <f t="shared" ref="AL23" si="6">SUM(W23:AJ23)</f>
        <v>50</v>
      </c>
      <c r="AM23" s="81" t="s">
        <v>95</v>
      </c>
      <c r="AN23" s="83">
        <f t="shared" ref="AN23" si="7">IF(AL23=0,0,IF(AL23&lt;25,0.5,TRUNC(AL23/25)))</f>
        <v>2</v>
      </c>
      <c r="AO23" s="137">
        <f t="shared" si="3"/>
        <v>50</v>
      </c>
      <c r="AP23" s="138">
        <f t="shared" si="4"/>
        <v>2</v>
      </c>
      <c r="AQ23" s="7"/>
    </row>
    <row r="24" spans="1:43" s="8" customFormat="1" ht="15" customHeight="1" thickBot="1" x14ac:dyDescent="0.25">
      <c r="A24" s="11"/>
      <c r="B24" s="273" t="s">
        <v>50</v>
      </c>
      <c r="C24" s="274"/>
      <c r="D24" s="275"/>
      <c r="E24" s="111">
        <f>SUM(E19:E23)</f>
        <v>55</v>
      </c>
      <c r="F24" s="111">
        <f t="shared" ref="F24:AP24" si="8">SUM(F19:F23)</f>
        <v>0</v>
      </c>
      <c r="G24" s="111">
        <f t="shared" si="8"/>
        <v>20</v>
      </c>
      <c r="H24" s="111">
        <f t="shared" si="8"/>
        <v>60</v>
      </c>
      <c r="I24" s="111">
        <f t="shared" si="8"/>
        <v>0</v>
      </c>
      <c r="J24" s="111">
        <f t="shared" si="8"/>
        <v>0</v>
      </c>
      <c r="K24" s="111">
        <f t="shared" si="8"/>
        <v>0</v>
      </c>
      <c r="L24" s="111">
        <f t="shared" si="8"/>
        <v>0</v>
      </c>
      <c r="M24" s="111">
        <f t="shared" si="8"/>
        <v>0</v>
      </c>
      <c r="N24" s="111">
        <f t="shared" si="8"/>
        <v>0</v>
      </c>
      <c r="O24" s="111">
        <f t="shared" si="8"/>
        <v>0</v>
      </c>
      <c r="P24" s="111">
        <f t="shared" si="8"/>
        <v>0</v>
      </c>
      <c r="Q24" s="111">
        <f t="shared" si="8"/>
        <v>0</v>
      </c>
      <c r="R24" s="111">
        <f t="shared" si="8"/>
        <v>140</v>
      </c>
      <c r="S24" s="111">
        <f t="shared" si="8"/>
        <v>135</v>
      </c>
      <c r="T24" s="111">
        <f t="shared" si="8"/>
        <v>275</v>
      </c>
      <c r="U24" s="111"/>
      <c r="V24" s="112">
        <f t="shared" si="8"/>
        <v>11</v>
      </c>
      <c r="W24" s="111">
        <f t="shared" si="8"/>
        <v>10</v>
      </c>
      <c r="X24" s="111">
        <f t="shared" si="8"/>
        <v>0</v>
      </c>
      <c r="Y24" s="111">
        <f t="shared" si="8"/>
        <v>10</v>
      </c>
      <c r="Z24" s="111">
        <f t="shared" si="8"/>
        <v>0</v>
      </c>
      <c r="AA24" s="111">
        <f t="shared" si="8"/>
        <v>0</v>
      </c>
      <c r="AB24" s="111">
        <f t="shared" si="8"/>
        <v>0</v>
      </c>
      <c r="AC24" s="111">
        <f t="shared" si="8"/>
        <v>0</v>
      </c>
      <c r="AD24" s="111">
        <f t="shared" si="8"/>
        <v>0</v>
      </c>
      <c r="AE24" s="111">
        <f t="shared" si="8"/>
        <v>0</v>
      </c>
      <c r="AF24" s="111">
        <f t="shared" si="8"/>
        <v>0</v>
      </c>
      <c r="AG24" s="111">
        <f t="shared" si="8"/>
        <v>0</v>
      </c>
      <c r="AH24" s="111">
        <f t="shared" si="8"/>
        <v>0</v>
      </c>
      <c r="AI24" s="111">
        <f t="shared" si="8"/>
        <v>0</v>
      </c>
      <c r="AJ24" s="111">
        <f t="shared" si="8"/>
        <v>30</v>
      </c>
      <c r="AK24" s="111">
        <f t="shared" si="8"/>
        <v>20</v>
      </c>
      <c r="AL24" s="111">
        <f t="shared" si="8"/>
        <v>50</v>
      </c>
      <c r="AM24" s="111"/>
      <c r="AN24" s="112">
        <f t="shared" si="8"/>
        <v>2</v>
      </c>
      <c r="AO24" s="111">
        <f t="shared" si="8"/>
        <v>325</v>
      </c>
      <c r="AP24" s="112">
        <f t="shared" si="8"/>
        <v>13</v>
      </c>
      <c r="AQ24" s="7"/>
    </row>
    <row r="25" spans="1:43" s="8" customFormat="1" ht="15" customHeight="1" thickBot="1" x14ac:dyDescent="0.25">
      <c r="A25" s="11"/>
      <c r="B25" s="277" t="s">
        <v>64</v>
      </c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9"/>
      <c r="AQ25" s="7"/>
    </row>
    <row r="26" spans="1:43" s="8" customFormat="1" ht="15" customHeight="1" x14ac:dyDescent="0.2">
      <c r="A26" s="14"/>
      <c r="B26" s="60">
        <v>6</v>
      </c>
      <c r="C26" s="123" t="s">
        <v>42</v>
      </c>
      <c r="D26" s="22" t="s">
        <v>113</v>
      </c>
      <c r="E26" s="63"/>
      <c r="F26" s="64"/>
      <c r="G26" s="64"/>
      <c r="H26" s="64"/>
      <c r="I26" s="64"/>
      <c r="J26" s="64"/>
      <c r="K26" s="64"/>
      <c r="L26" s="64"/>
      <c r="M26" s="64"/>
      <c r="N26" s="64">
        <v>30</v>
      </c>
      <c r="O26" s="64"/>
      <c r="P26" s="64"/>
      <c r="Q26" s="64"/>
      <c r="R26" s="64"/>
      <c r="S26" s="66">
        <f t="shared" ref="S26" si="9">SUM(E26:P26)</f>
        <v>30</v>
      </c>
      <c r="T26" s="66">
        <f t="shared" ref="T26" si="10">SUM(E26:R26)</f>
        <v>30</v>
      </c>
      <c r="U26" s="141" t="s">
        <v>27</v>
      </c>
      <c r="V26" s="68">
        <f t="shared" ref="V26" si="11">IF(T26=0,0,IF(T26&lt;25,0.5,TRUNC(T26/25)))</f>
        <v>1</v>
      </c>
      <c r="W26" s="69"/>
      <c r="X26" s="70"/>
      <c r="Y26" s="142"/>
      <c r="Z26" s="70"/>
      <c r="AA26" s="70"/>
      <c r="AB26" s="70"/>
      <c r="AC26" s="70"/>
      <c r="AD26" s="70"/>
      <c r="AE26" s="71"/>
      <c r="AF26" s="71"/>
      <c r="AG26" s="71"/>
      <c r="AH26" s="71"/>
      <c r="AI26" s="71"/>
      <c r="AJ26" s="142"/>
      <c r="AK26" s="72"/>
      <c r="AL26" s="72"/>
      <c r="AM26" s="92"/>
      <c r="AN26" s="122"/>
      <c r="AO26" s="74">
        <f t="shared" si="3"/>
        <v>30</v>
      </c>
      <c r="AP26" s="75">
        <f t="shared" si="4"/>
        <v>1</v>
      </c>
      <c r="AQ26" s="7"/>
    </row>
    <row r="27" spans="1:43" ht="15" customHeight="1" thickBot="1" x14ac:dyDescent="0.25">
      <c r="A27" s="14"/>
      <c r="B27" s="129">
        <v>7</v>
      </c>
      <c r="C27" s="164" t="s">
        <v>42</v>
      </c>
      <c r="D27" s="23" t="s">
        <v>114</v>
      </c>
      <c r="E27" s="96"/>
      <c r="F27" s="97"/>
      <c r="G27" s="97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7"/>
      <c r="S27" s="99"/>
      <c r="T27" s="132"/>
      <c r="U27" s="133"/>
      <c r="V27" s="134"/>
      <c r="W27" s="86"/>
      <c r="X27" s="78"/>
      <c r="Y27" s="78"/>
      <c r="Z27" s="78"/>
      <c r="AA27" s="78"/>
      <c r="AB27" s="78"/>
      <c r="AC27" s="78"/>
      <c r="AD27" s="78"/>
      <c r="AE27" s="78"/>
      <c r="AF27" s="78">
        <v>30</v>
      </c>
      <c r="AG27" s="78"/>
      <c r="AH27" s="78"/>
      <c r="AI27" s="78"/>
      <c r="AJ27" s="78">
        <v>20</v>
      </c>
      <c r="AK27" s="107">
        <f t="shared" ref="AK27" si="12">SUM(W27:AH27)</f>
        <v>30</v>
      </c>
      <c r="AL27" s="107">
        <f t="shared" ref="AL27" si="13">SUM(W27:AJ27)</f>
        <v>50</v>
      </c>
      <c r="AM27" s="135" t="s">
        <v>95</v>
      </c>
      <c r="AN27" s="136">
        <f t="shared" ref="AN27" si="14">IF(AL27=0,0,IF(AL27&lt;25,0.5,TRUNC(AL27/25)))</f>
        <v>2</v>
      </c>
      <c r="AO27" s="137">
        <f t="shared" si="3"/>
        <v>50</v>
      </c>
      <c r="AP27" s="138">
        <f t="shared" si="4"/>
        <v>2</v>
      </c>
      <c r="AQ27" s="7"/>
    </row>
    <row r="28" spans="1:43" ht="15" customHeight="1" thickBot="1" x14ac:dyDescent="0.25">
      <c r="A28" s="14"/>
      <c r="B28" s="273" t="s">
        <v>50</v>
      </c>
      <c r="C28" s="274"/>
      <c r="D28" s="275"/>
      <c r="E28" s="111">
        <f>SUM(E26:E27)</f>
        <v>0</v>
      </c>
      <c r="F28" s="111">
        <f t="shared" ref="F28:AP28" si="15">SUM(F26:F27)</f>
        <v>0</v>
      </c>
      <c r="G28" s="111">
        <f t="shared" si="15"/>
        <v>0</v>
      </c>
      <c r="H28" s="111">
        <f t="shared" si="15"/>
        <v>0</v>
      </c>
      <c r="I28" s="111">
        <f t="shared" si="15"/>
        <v>0</v>
      </c>
      <c r="J28" s="111">
        <f t="shared" si="15"/>
        <v>0</v>
      </c>
      <c r="K28" s="111">
        <f t="shared" si="15"/>
        <v>0</v>
      </c>
      <c r="L28" s="111">
        <f t="shared" si="15"/>
        <v>0</v>
      </c>
      <c r="M28" s="111">
        <f t="shared" si="15"/>
        <v>0</v>
      </c>
      <c r="N28" s="111">
        <f t="shared" si="15"/>
        <v>30</v>
      </c>
      <c r="O28" s="111">
        <f t="shared" si="15"/>
        <v>0</v>
      </c>
      <c r="P28" s="111">
        <f t="shared" si="15"/>
        <v>0</v>
      </c>
      <c r="Q28" s="111">
        <f t="shared" si="15"/>
        <v>0</v>
      </c>
      <c r="R28" s="111">
        <f t="shared" si="15"/>
        <v>0</v>
      </c>
      <c r="S28" s="111">
        <f t="shared" si="15"/>
        <v>30</v>
      </c>
      <c r="T28" s="111">
        <f t="shared" si="15"/>
        <v>30</v>
      </c>
      <c r="U28" s="111"/>
      <c r="V28" s="112">
        <f t="shared" si="15"/>
        <v>1</v>
      </c>
      <c r="W28" s="111">
        <f t="shared" si="15"/>
        <v>0</v>
      </c>
      <c r="X28" s="111">
        <f t="shared" si="15"/>
        <v>0</v>
      </c>
      <c r="Y28" s="111">
        <f t="shared" si="15"/>
        <v>0</v>
      </c>
      <c r="Z28" s="111">
        <f t="shared" si="15"/>
        <v>0</v>
      </c>
      <c r="AA28" s="111">
        <f t="shared" si="15"/>
        <v>0</v>
      </c>
      <c r="AB28" s="111">
        <f t="shared" si="15"/>
        <v>0</v>
      </c>
      <c r="AC28" s="111">
        <f t="shared" si="15"/>
        <v>0</v>
      </c>
      <c r="AD28" s="111">
        <f t="shared" si="15"/>
        <v>0</v>
      </c>
      <c r="AE28" s="111">
        <f t="shared" si="15"/>
        <v>0</v>
      </c>
      <c r="AF28" s="111">
        <f t="shared" si="15"/>
        <v>30</v>
      </c>
      <c r="AG28" s="111">
        <f t="shared" si="15"/>
        <v>0</v>
      </c>
      <c r="AH28" s="111">
        <f t="shared" si="15"/>
        <v>0</v>
      </c>
      <c r="AI28" s="111">
        <f t="shared" si="15"/>
        <v>0</v>
      </c>
      <c r="AJ28" s="111">
        <f t="shared" si="15"/>
        <v>20</v>
      </c>
      <c r="AK28" s="111">
        <f t="shared" si="15"/>
        <v>30</v>
      </c>
      <c r="AL28" s="111">
        <f t="shared" si="15"/>
        <v>50</v>
      </c>
      <c r="AM28" s="111"/>
      <c r="AN28" s="112">
        <f t="shared" si="15"/>
        <v>2</v>
      </c>
      <c r="AO28" s="111">
        <f t="shared" si="15"/>
        <v>80</v>
      </c>
      <c r="AP28" s="112">
        <f t="shared" si="15"/>
        <v>3</v>
      </c>
      <c r="AQ28" s="7"/>
    </row>
    <row r="29" spans="1:43" ht="15" customHeight="1" thickBot="1" x14ac:dyDescent="0.25">
      <c r="A29" s="14"/>
      <c r="B29" s="277" t="s">
        <v>69</v>
      </c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9"/>
      <c r="AQ29" s="7"/>
    </row>
    <row r="30" spans="1:43" ht="15" customHeight="1" x14ac:dyDescent="0.2">
      <c r="A30" s="14"/>
      <c r="B30" s="60">
        <v>8</v>
      </c>
      <c r="C30" s="139" t="s">
        <v>42</v>
      </c>
      <c r="D30" s="140" t="s">
        <v>52</v>
      </c>
      <c r="E30" s="63">
        <v>15</v>
      </c>
      <c r="F30" s="64"/>
      <c r="G30" s="64"/>
      <c r="H30" s="64">
        <v>30</v>
      </c>
      <c r="I30" s="64"/>
      <c r="J30" s="64"/>
      <c r="K30" s="64"/>
      <c r="L30" s="64"/>
      <c r="M30" s="64"/>
      <c r="N30" s="64"/>
      <c r="O30" s="64"/>
      <c r="P30" s="64"/>
      <c r="Q30" s="64"/>
      <c r="R30" s="64">
        <v>30</v>
      </c>
      <c r="S30" s="64">
        <f t="shared" ref="S30" si="16">SUM(E30:P30)</f>
        <v>45</v>
      </c>
      <c r="T30" s="64">
        <f t="shared" ref="T30" si="17">SUM(E30:R30)</f>
        <v>75</v>
      </c>
      <c r="U30" s="141" t="s">
        <v>27</v>
      </c>
      <c r="V30" s="68">
        <f t="shared" ref="V30" si="18">IF(T30=0,0,IF(T30&lt;25,0.5,TRUNC(T30/25)))</f>
        <v>3</v>
      </c>
      <c r="W30" s="69"/>
      <c r="X30" s="70"/>
      <c r="Y30" s="142"/>
      <c r="Z30" s="70"/>
      <c r="AA30" s="70"/>
      <c r="AB30" s="70"/>
      <c r="AC30" s="70"/>
      <c r="AD30" s="70"/>
      <c r="AE30" s="71"/>
      <c r="AF30" s="71"/>
      <c r="AG30" s="71"/>
      <c r="AH30" s="71"/>
      <c r="AI30" s="71"/>
      <c r="AJ30" s="142"/>
      <c r="AK30" s="72"/>
      <c r="AL30" s="72"/>
      <c r="AM30" s="92"/>
      <c r="AN30" s="122"/>
      <c r="AO30" s="74">
        <f t="shared" si="3"/>
        <v>75</v>
      </c>
      <c r="AP30" s="75">
        <f t="shared" si="4"/>
        <v>3</v>
      </c>
      <c r="AQ30" s="7"/>
    </row>
    <row r="31" spans="1:43" ht="15" customHeight="1" x14ac:dyDescent="0.2">
      <c r="A31" s="14"/>
      <c r="B31" s="76">
        <v>9</v>
      </c>
      <c r="C31" s="139" t="s">
        <v>42</v>
      </c>
      <c r="D31" s="140" t="s">
        <v>100</v>
      </c>
      <c r="E31" s="77"/>
      <c r="F31" s="78"/>
      <c r="G31" s="78"/>
      <c r="H31" s="79"/>
      <c r="I31" s="80"/>
      <c r="J31" s="79"/>
      <c r="K31" s="79"/>
      <c r="L31" s="79"/>
      <c r="M31" s="79"/>
      <c r="N31" s="79"/>
      <c r="O31" s="79"/>
      <c r="P31" s="79"/>
      <c r="Q31" s="79"/>
      <c r="R31" s="78"/>
      <c r="S31" s="72"/>
      <c r="T31" s="80"/>
      <c r="U31" s="81"/>
      <c r="V31" s="82"/>
      <c r="W31" s="86">
        <v>10</v>
      </c>
      <c r="X31" s="78"/>
      <c r="Y31" s="78"/>
      <c r="Z31" s="78">
        <v>30</v>
      </c>
      <c r="AA31" s="78"/>
      <c r="AB31" s="78"/>
      <c r="AC31" s="78"/>
      <c r="AD31" s="78"/>
      <c r="AE31" s="78"/>
      <c r="AF31" s="78"/>
      <c r="AG31" s="78"/>
      <c r="AH31" s="78"/>
      <c r="AI31" s="78"/>
      <c r="AJ31" s="78">
        <v>60</v>
      </c>
      <c r="AK31" s="78">
        <f t="shared" ref="AK31:AK32" si="19">SUM(W31:AH31)</f>
        <v>40</v>
      </c>
      <c r="AL31" s="78">
        <f t="shared" ref="AL31:AL32" si="20">SUM(W31:AJ31)</f>
        <v>100</v>
      </c>
      <c r="AM31" s="81" t="s">
        <v>95</v>
      </c>
      <c r="AN31" s="83">
        <f t="shared" ref="AN31:AN32" si="21">IF(AL31=0,0,IF(AL31&lt;25,0.5,TRUNC(AL31/25)))</f>
        <v>4</v>
      </c>
      <c r="AO31" s="74">
        <f t="shared" si="3"/>
        <v>100</v>
      </c>
      <c r="AP31" s="75">
        <f t="shared" si="4"/>
        <v>4</v>
      </c>
      <c r="AQ31" s="7"/>
    </row>
    <row r="32" spans="1:43" ht="15" customHeight="1" x14ac:dyDescent="0.2">
      <c r="A32" s="11"/>
      <c r="B32" s="60">
        <v>10</v>
      </c>
      <c r="C32" s="139" t="s">
        <v>42</v>
      </c>
      <c r="D32" s="140" t="s">
        <v>68</v>
      </c>
      <c r="E32" s="77"/>
      <c r="F32" s="78"/>
      <c r="G32" s="78"/>
      <c r="H32" s="79"/>
      <c r="I32" s="79"/>
      <c r="J32" s="79"/>
      <c r="K32" s="79"/>
      <c r="L32" s="79"/>
      <c r="M32" s="79"/>
      <c r="N32" s="79"/>
      <c r="O32" s="79"/>
      <c r="P32" s="165"/>
      <c r="Q32" s="79"/>
      <c r="R32" s="78"/>
      <c r="S32" s="72"/>
      <c r="T32" s="80"/>
      <c r="U32" s="81"/>
      <c r="V32" s="82"/>
      <c r="W32" s="86">
        <v>15</v>
      </c>
      <c r="X32" s="78"/>
      <c r="Y32" s="78"/>
      <c r="Z32" s="78">
        <v>35</v>
      </c>
      <c r="AA32" s="78"/>
      <c r="AB32" s="78"/>
      <c r="AC32" s="78"/>
      <c r="AD32" s="78"/>
      <c r="AE32" s="78"/>
      <c r="AF32" s="78"/>
      <c r="AG32" s="78"/>
      <c r="AH32" s="78"/>
      <c r="AI32" s="78"/>
      <c r="AJ32" s="78">
        <v>50</v>
      </c>
      <c r="AK32" s="78">
        <f t="shared" si="19"/>
        <v>50</v>
      </c>
      <c r="AL32" s="78">
        <f t="shared" si="20"/>
        <v>100</v>
      </c>
      <c r="AM32" s="81" t="s">
        <v>95</v>
      </c>
      <c r="AN32" s="83">
        <f t="shared" si="21"/>
        <v>4</v>
      </c>
      <c r="AO32" s="74">
        <f t="shared" si="3"/>
        <v>100</v>
      </c>
      <c r="AP32" s="75">
        <f t="shared" si="4"/>
        <v>4</v>
      </c>
      <c r="AQ32" s="7"/>
    </row>
    <row r="33" spans="1:43" ht="15" customHeight="1" x14ac:dyDescent="0.2">
      <c r="A33" s="11"/>
      <c r="B33" s="76">
        <v>11</v>
      </c>
      <c r="C33" s="139" t="s">
        <v>42</v>
      </c>
      <c r="D33" s="140" t="s">
        <v>144</v>
      </c>
      <c r="E33" s="77">
        <v>15</v>
      </c>
      <c r="F33" s="78"/>
      <c r="G33" s="78"/>
      <c r="H33" s="78">
        <v>10</v>
      </c>
      <c r="I33" s="78"/>
      <c r="J33" s="78"/>
      <c r="K33" s="78">
        <v>10</v>
      </c>
      <c r="L33" s="78"/>
      <c r="M33" s="78"/>
      <c r="N33" s="78"/>
      <c r="O33" s="78"/>
      <c r="P33" s="78"/>
      <c r="Q33" s="78"/>
      <c r="R33" s="78">
        <v>40</v>
      </c>
      <c r="S33" s="78">
        <f t="shared" ref="S33:S34" si="22">SUM(E33:P33)</f>
        <v>35</v>
      </c>
      <c r="T33" s="78">
        <f t="shared" ref="T33:T34" si="23">SUM(E33:R33)</f>
        <v>75</v>
      </c>
      <c r="U33" s="125" t="s">
        <v>27</v>
      </c>
      <c r="V33" s="83">
        <f t="shared" ref="V33:V34" si="24">IF(T33=0,0,IF(T33&lt;25,0.5,TRUNC(T33/25)))</f>
        <v>3</v>
      </c>
      <c r="W33" s="86"/>
      <c r="X33" s="85"/>
      <c r="Y33" s="78"/>
      <c r="Z33" s="85"/>
      <c r="AA33" s="85"/>
      <c r="AB33" s="85"/>
      <c r="AC33" s="85"/>
      <c r="AD33" s="85"/>
      <c r="AE33" s="79"/>
      <c r="AF33" s="79"/>
      <c r="AG33" s="79"/>
      <c r="AH33" s="79"/>
      <c r="AI33" s="79"/>
      <c r="AJ33" s="78"/>
      <c r="AK33" s="72"/>
      <c r="AL33" s="80"/>
      <c r="AM33" s="81"/>
      <c r="AN33" s="87"/>
      <c r="AO33" s="74">
        <f t="shared" si="3"/>
        <v>75</v>
      </c>
      <c r="AP33" s="75">
        <f t="shared" si="4"/>
        <v>3</v>
      </c>
      <c r="AQ33" s="7"/>
    </row>
    <row r="34" spans="1:43" s="8" customFormat="1" ht="15" customHeight="1" thickBot="1" x14ac:dyDescent="0.25">
      <c r="A34" s="11"/>
      <c r="B34" s="93">
        <v>12</v>
      </c>
      <c r="C34" s="130" t="s">
        <v>42</v>
      </c>
      <c r="D34" s="144" t="s">
        <v>53</v>
      </c>
      <c r="E34" s="96">
        <v>10</v>
      </c>
      <c r="F34" s="97"/>
      <c r="G34" s="97"/>
      <c r="H34" s="97">
        <v>40</v>
      </c>
      <c r="I34" s="97"/>
      <c r="J34" s="97"/>
      <c r="K34" s="97"/>
      <c r="L34" s="97"/>
      <c r="M34" s="97"/>
      <c r="N34" s="97"/>
      <c r="O34" s="97"/>
      <c r="P34" s="97"/>
      <c r="Q34" s="97"/>
      <c r="R34" s="97">
        <v>25</v>
      </c>
      <c r="S34" s="97">
        <f t="shared" si="22"/>
        <v>50</v>
      </c>
      <c r="T34" s="97">
        <f t="shared" si="23"/>
        <v>75</v>
      </c>
      <c r="U34" s="100" t="s">
        <v>95</v>
      </c>
      <c r="V34" s="101">
        <f t="shared" si="24"/>
        <v>3</v>
      </c>
      <c r="W34" s="102"/>
      <c r="X34" s="103"/>
      <c r="Y34" s="104"/>
      <c r="Z34" s="103"/>
      <c r="AA34" s="103"/>
      <c r="AB34" s="103"/>
      <c r="AC34" s="103"/>
      <c r="AD34" s="103"/>
      <c r="AE34" s="106"/>
      <c r="AF34" s="106"/>
      <c r="AG34" s="106"/>
      <c r="AH34" s="106"/>
      <c r="AI34" s="106"/>
      <c r="AJ34" s="104"/>
      <c r="AK34" s="107"/>
      <c r="AL34" s="108"/>
      <c r="AM34" s="109"/>
      <c r="AN34" s="110"/>
      <c r="AO34" s="137">
        <f t="shared" si="3"/>
        <v>75</v>
      </c>
      <c r="AP34" s="138">
        <f t="shared" si="4"/>
        <v>3</v>
      </c>
      <c r="AQ34" s="7"/>
    </row>
    <row r="35" spans="1:43" s="8" customFormat="1" ht="15" customHeight="1" thickBot="1" x14ac:dyDescent="0.25">
      <c r="A35" s="11"/>
      <c r="B35" s="273" t="s">
        <v>50</v>
      </c>
      <c r="C35" s="274"/>
      <c r="D35" s="275"/>
      <c r="E35" s="111">
        <f>SUM(E30:E34)</f>
        <v>40</v>
      </c>
      <c r="F35" s="111">
        <f t="shared" ref="F35:AP35" si="25">SUM(F30:F34)</f>
        <v>0</v>
      </c>
      <c r="G35" s="111">
        <f t="shared" si="25"/>
        <v>0</v>
      </c>
      <c r="H35" s="111">
        <f t="shared" si="25"/>
        <v>80</v>
      </c>
      <c r="I35" s="111">
        <f t="shared" si="25"/>
        <v>0</v>
      </c>
      <c r="J35" s="111">
        <f t="shared" si="25"/>
        <v>0</v>
      </c>
      <c r="K35" s="111">
        <f t="shared" si="25"/>
        <v>10</v>
      </c>
      <c r="L35" s="111">
        <f t="shared" si="25"/>
        <v>0</v>
      </c>
      <c r="M35" s="111">
        <f t="shared" si="25"/>
        <v>0</v>
      </c>
      <c r="N35" s="111">
        <f t="shared" si="25"/>
        <v>0</v>
      </c>
      <c r="O35" s="111">
        <f t="shared" si="25"/>
        <v>0</v>
      </c>
      <c r="P35" s="111">
        <f t="shared" si="25"/>
        <v>0</v>
      </c>
      <c r="Q35" s="111">
        <f t="shared" si="25"/>
        <v>0</v>
      </c>
      <c r="R35" s="111">
        <f t="shared" si="25"/>
        <v>95</v>
      </c>
      <c r="S35" s="111">
        <f t="shared" si="25"/>
        <v>130</v>
      </c>
      <c r="T35" s="111">
        <f t="shared" si="25"/>
        <v>225</v>
      </c>
      <c r="U35" s="111"/>
      <c r="V35" s="112">
        <f t="shared" si="25"/>
        <v>9</v>
      </c>
      <c r="W35" s="111">
        <f t="shared" si="25"/>
        <v>25</v>
      </c>
      <c r="X35" s="111">
        <f t="shared" si="25"/>
        <v>0</v>
      </c>
      <c r="Y35" s="111">
        <f t="shared" si="25"/>
        <v>0</v>
      </c>
      <c r="Z35" s="111">
        <f t="shared" si="25"/>
        <v>65</v>
      </c>
      <c r="AA35" s="111">
        <f t="shared" si="25"/>
        <v>0</v>
      </c>
      <c r="AB35" s="111">
        <f t="shared" si="25"/>
        <v>0</v>
      </c>
      <c r="AC35" s="111">
        <f t="shared" si="25"/>
        <v>0</v>
      </c>
      <c r="AD35" s="111">
        <f t="shared" si="25"/>
        <v>0</v>
      </c>
      <c r="AE35" s="111">
        <f t="shared" si="25"/>
        <v>0</v>
      </c>
      <c r="AF35" s="111">
        <f t="shared" si="25"/>
        <v>0</v>
      </c>
      <c r="AG35" s="111">
        <f t="shared" si="25"/>
        <v>0</v>
      </c>
      <c r="AH35" s="111">
        <f t="shared" si="25"/>
        <v>0</v>
      </c>
      <c r="AI35" s="111">
        <f t="shared" si="25"/>
        <v>0</v>
      </c>
      <c r="AJ35" s="111">
        <f t="shared" si="25"/>
        <v>110</v>
      </c>
      <c r="AK35" s="111">
        <f t="shared" si="25"/>
        <v>90</v>
      </c>
      <c r="AL35" s="111">
        <f t="shared" si="25"/>
        <v>200</v>
      </c>
      <c r="AM35" s="111"/>
      <c r="AN35" s="112">
        <f t="shared" si="25"/>
        <v>8</v>
      </c>
      <c r="AO35" s="111">
        <f t="shared" si="25"/>
        <v>425</v>
      </c>
      <c r="AP35" s="112">
        <f t="shared" si="25"/>
        <v>17</v>
      </c>
      <c r="AQ35" s="7"/>
    </row>
    <row r="36" spans="1:43" s="8" customFormat="1" ht="15" customHeight="1" thickBot="1" x14ac:dyDescent="0.25">
      <c r="A36" s="11"/>
      <c r="B36" s="277" t="s">
        <v>70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9"/>
      <c r="AQ36" s="7"/>
    </row>
    <row r="37" spans="1:43" s="8" customFormat="1" ht="15" customHeight="1" x14ac:dyDescent="0.2">
      <c r="A37" s="14"/>
      <c r="B37" s="60">
        <v>13</v>
      </c>
      <c r="C37" s="146" t="s">
        <v>42</v>
      </c>
      <c r="D37" s="166" t="s">
        <v>161</v>
      </c>
      <c r="E37" s="148">
        <v>25</v>
      </c>
      <c r="F37" s="78"/>
      <c r="G37" s="78"/>
      <c r="H37" s="80"/>
      <c r="I37" s="80"/>
      <c r="J37" s="80"/>
      <c r="K37" s="80"/>
      <c r="L37" s="80"/>
      <c r="M37" s="80"/>
      <c r="N37" s="80"/>
      <c r="O37" s="80"/>
      <c r="P37" s="78"/>
      <c r="Q37" s="80"/>
      <c r="R37" s="78">
        <v>25</v>
      </c>
      <c r="S37" s="78">
        <f t="shared" ref="S37:S42" si="26">SUM(E37:P37)</f>
        <v>25</v>
      </c>
      <c r="T37" s="78">
        <f t="shared" ref="T37:T42" si="27">SUM(E37:R37)</f>
        <v>50</v>
      </c>
      <c r="U37" s="125" t="s">
        <v>95</v>
      </c>
      <c r="V37" s="128">
        <f t="shared" ref="V37:V42" si="28">IF(T37=0,0,IF(T37&lt;25,0.5,TRUNC(T37/25)))</f>
        <v>2</v>
      </c>
      <c r="W37" s="147"/>
      <c r="X37" s="70"/>
      <c r="Y37" s="142"/>
      <c r="Z37" s="70"/>
      <c r="AA37" s="70"/>
      <c r="AB37" s="70"/>
      <c r="AC37" s="70"/>
      <c r="AD37" s="70"/>
      <c r="AE37" s="71"/>
      <c r="AF37" s="71"/>
      <c r="AG37" s="71"/>
      <c r="AH37" s="71"/>
      <c r="AI37" s="71"/>
      <c r="AJ37" s="142"/>
      <c r="AK37" s="72"/>
      <c r="AL37" s="72"/>
      <c r="AM37" s="92"/>
      <c r="AN37" s="122"/>
      <c r="AO37" s="74">
        <f t="shared" si="3"/>
        <v>50</v>
      </c>
      <c r="AP37" s="75">
        <f t="shared" si="4"/>
        <v>2</v>
      </c>
      <c r="AQ37" s="7"/>
    </row>
    <row r="38" spans="1:43" ht="15" customHeight="1" x14ac:dyDescent="0.2">
      <c r="A38" s="14"/>
      <c r="B38" s="76">
        <v>14</v>
      </c>
      <c r="C38" s="146" t="s">
        <v>42</v>
      </c>
      <c r="D38" s="22" t="s">
        <v>131</v>
      </c>
      <c r="E38" s="148">
        <v>15</v>
      </c>
      <c r="F38" s="78"/>
      <c r="G38" s="78"/>
      <c r="H38" s="80"/>
      <c r="I38" s="80"/>
      <c r="J38" s="80"/>
      <c r="K38" s="80"/>
      <c r="L38" s="80"/>
      <c r="M38" s="80"/>
      <c r="N38" s="80"/>
      <c r="O38" s="80"/>
      <c r="P38" s="78"/>
      <c r="Q38" s="80"/>
      <c r="R38" s="78">
        <v>35</v>
      </c>
      <c r="S38" s="78">
        <f t="shared" si="26"/>
        <v>15</v>
      </c>
      <c r="T38" s="78">
        <f t="shared" si="27"/>
        <v>50</v>
      </c>
      <c r="U38" s="125" t="s">
        <v>95</v>
      </c>
      <c r="V38" s="128">
        <f t="shared" si="28"/>
        <v>2</v>
      </c>
      <c r="W38" s="77"/>
      <c r="X38" s="85"/>
      <c r="Y38" s="78"/>
      <c r="Z38" s="85"/>
      <c r="AA38" s="85"/>
      <c r="AB38" s="85"/>
      <c r="AC38" s="85"/>
      <c r="AD38" s="85"/>
      <c r="AE38" s="79"/>
      <c r="AF38" s="79"/>
      <c r="AG38" s="79"/>
      <c r="AH38" s="79"/>
      <c r="AI38" s="79"/>
      <c r="AJ38" s="78"/>
      <c r="AK38" s="72"/>
      <c r="AL38" s="80"/>
      <c r="AM38" s="81"/>
      <c r="AN38" s="87"/>
      <c r="AO38" s="74">
        <f t="shared" si="3"/>
        <v>50</v>
      </c>
      <c r="AP38" s="75">
        <f t="shared" si="4"/>
        <v>2</v>
      </c>
      <c r="AQ38" s="7"/>
    </row>
    <row r="39" spans="1:43" ht="15" customHeight="1" x14ac:dyDescent="0.2">
      <c r="A39" s="14"/>
      <c r="B39" s="76">
        <v>15</v>
      </c>
      <c r="C39" s="146" t="s">
        <v>42</v>
      </c>
      <c r="D39" s="22" t="s">
        <v>163</v>
      </c>
      <c r="E39" s="148">
        <v>25</v>
      </c>
      <c r="F39" s="78"/>
      <c r="G39" s="78"/>
      <c r="H39" s="80"/>
      <c r="I39" s="80"/>
      <c r="J39" s="80"/>
      <c r="K39" s="80"/>
      <c r="L39" s="80"/>
      <c r="M39" s="80"/>
      <c r="N39" s="80"/>
      <c r="O39" s="80"/>
      <c r="P39" s="78"/>
      <c r="Q39" s="80"/>
      <c r="R39" s="78">
        <v>25</v>
      </c>
      <c r="S39" s="78">
        <f t="shared" si="26"/>
        <v>25</v>
      </c>
      <c r="T39" s="78">
        <f t="shared" si="27"/>
        <v>50</v>
      </c>
      <c r="U39" s="125" t="s">
        <v>95</v>
      </c>
      <c r="V39" s="128">
        <f t="shared" si="28"/>
        <v>2</v>
      </c>
      <c r="W39" s="77"/>
      <c r="X39" s="85"/>
      <c r="Y39" s="78"/>
      <c r="Z39" s="85"/>
      <c r="AA39" s="85"/>
      <c r="AB39" s="85"/>
      <c r="AC39" s="85"/>
      <c r="AD39" s="85"/>
      <c r="AE39" s="79"/>
      <c r="AF39" s="79"/>
      <c r="AG39" s="79"/>
      <c r="AH39" s="79"/>
      <c r="AI39" s="79"/>
      <c r="AJ39" s="78"/>
      <c r="AK39" s="72"/>
      <c r="AL39" s="80"/>
      <c r="AM39" s="81"/>
      <c r="AN39" s="87"/>
      <c r="AO39" s="74">
        <f t="shared" si="3"/>
        <v>50</v>
      </c>
      <c r="AP39" s="75">
        <f t="shared" si="4"/>
        <v>2</v>
      </c>
      <c r="AQ39" s="7"/>
    </row>
    <row r="40" spans="1:43" ht="15" customHeight="1" x14ac:dyDescent="0.2">
      <c r="A40" s="14"/>
      <c r="B40" s="60">
        <v>16</v>
      </c>
      <c r="C40" s="146" t="s">
        <v>42</v>
      </c>
      <c r="D40" s="22" t="s">
        <v>79</v>
      </c>
      <c r="E40" s="148">
        <v>15</v>
      </c>
      <c r="F40" s="78"/>
      <c r="G40" s="78"/>
      <c r="H40" s="80"/>
      <c r="I40" s="80"/>
      <c r="J40" s="80"/>
      <c r="K40" s="80"/>
      <c r="L40" s="80"/>
      <c r="M40" s="80"/>
      <c r="N40" s="80"/>
      <c r="O40" s="80"/>
      <c r="P40" s="78"/>
      <c r="Q40" s="80"/>
      <c r="R40" s="78">
        <v>10</v>
      </c>
      <c r="S40" s="78">
        <f t="shared" si="26"/>
        <v>15</v>
      </c>
      <c r="T40" s="78">
        <f t="shared" si="27"/>
        <v>25</v>
      </c>
      <c r="U40" s="125" t="s">
        <v>27</v>
      </c>
      <c r="V40" s="128">
        <f t="shared" si="28"/>
        <v>1</v>
      </c>
      <c r="W40" s="77"/>
      <c r="X40" s="85"/>
      <c r="Y40" s="78"/>
      <c r="Z40" s="85"/>
      <c r="AA40" s="126"/>
      <c r="AB40" s="85"/>
      <c r="AC40" s="85"/>
      <c r="AD40" s="85"/>
      <c r="AE40" s="79"/>
      <c r="AF40" s="79"/>
      <c r="AG40" s="79"/>
      <c r="AH40" s="79"/>
      <c r="AI40" s="79"/>
      <c r="AJ40" s="78"/>
      <c r="AK40" s="72"/>
      <c r="AL40" s="80"/>
      <c r="AM40" s="81"/>
      <c r="AN40" s="87"/>
      <c r="AO40" s="74">
        <f t="shared" si="3"/>
        <v>25</v>
      </c>
      <c r="AP40" s="75">
        <f t="shared" si="4"/>
        <v>1</v>
      </c>
      <c r="AQ40" s="7"/>
    </row>
    <row r="41" spans="1:43" ht="15" customHeight="1" x14ac:dyDescent="0.2">
      <c r="A41" s="11"/>
      <c r="B41" s="76">
        <v>17</v>
      </c>
      <c r="C41" s="146" t="s">
        <v>42</v>
      </c>
      <c r="D41" s="22" t="s">
        <v>80</v>
      </c>
      <c r="E41" s="148">
        <v>15</v>
      </c>
      <c r="F41" s="78"/>
      <c r="G41" s="78"/>
      <c r="H41" s="80"/>
      <c r="I41" s="80"/>
      <c r="J41" s="80"/>
      <c r="K41" s="80"/>
      <c r="L41" s="80"/>
      <c r="M41" s="80"/>
      <c r="N41" s="80"/>
      <c r="O41" s="80"/>
      <c r="P41" s="78"/>
      <c r="Q41" s="80"/>
      <c r="R41" s="78">
        <v>10</v>
      </c>
      <c r="S41" s="78">
        <f t="shared" si="26"/>
        <v>15</v>
      </c>
      <c r="T41" s="78">
        <f t="shared" si="27"/>
        <v>25</v>
      </c>
      <c r="U41" s="125" t="s">
        <v>27</v>
      </c>
      <c r="V41" s="128">
        <f t="shared" si="28"/>
        <v>1</v>
      </c>
      <c r="W41" s="77"/>
      <c r="X41" s="78"/>
      <c r="Y41" s="91"/>
      <c r="Z41" s="85"/>
      <c r="AA41" s="85"/>
      <c r="AB41" s="85"/>
      <c r="AC41" s="85"/>
      <c r="AD41" s="85"/>
      <c r="AE41" s="79"/>
      <c r="AF41" s="79"/>
      <c r="AG41" s="79"/>
      <c r="AH41" s="79"/>
      <c r="AI41" s="79"/>
      <c r="AJ41" s="78"/>
      <c r="AK41" s="72"/>
      <c r="AL41" s="80"/>
      <c r="AM41" s="81"/>
      <c r="AN41" s="87"/>
      <c r="AO41" s="74">
        <f t="shared" si="3"/>
        <v>25</v>
      </c>
      <c r="AP41" s="75">
        <f t="shared" si="4"/>
        <v>1</v>
      </c>
      <c r="AQ41" s="7"/>
    </row>
    <row r="42" spans="1:43" ht="15" customHeight="1" x14ac:dyDescent="0.2">
      <c r="A42" s="11"/>
      <c r="B42" s="76">
        <v>18</v>
      </c>
      <c r="C42" s="146" t="s">
        <v>42</v>
      </c>
      <c r="D42" s="22" t="s">
        <v>164</v>
      </c>
      <c r="E42" s="148">
        <v>15</v>
      </c>
      <c r="F42" s="78"/>
      <c r="G42" s="78"/>
      <c r="H42" s="80"/>
      <c r="I42" s="80"/>
      <c r="J42" s="80"/>
      <c r="K42" s="80"/>
      <c r="L42" s="80"/>
      <c r="M42" s="80"/>
      <c r="N42" s="80"/>
      <c r="O42" s="80"/>
      <c r="P42" s="78"/>
      <c r="Q42" s="80"/>
      <c r="R42" s="78">
        <v>35</v>
      </c>
      <c r="S42" s="78">
        <f t="shared" si="26"/>
        <v>15</v>
      </c>
      <c r="T42" s="78">
        <f t="shared" si="27"/>
        <v>50</v>
      </c>
      <c r="U42" s="125" t="s">
        <v>27</v>
      </c>
      <c r="V42" s="128">
        <f t="shared" si="28"/>
        <v>2</v>
      </c>
      <c r="W42" s="148"/>
      <c r="X42" s="78"/>
      <c r="Y42" s="78"/>
      <c r="Z42" s="80"/>
      <c r="AA42" s="80"/>
      <c r="AB42" s="80"/>
      <c r="AC42" s="80"/>
      <c r="AD42" s="80"/>
      <c r="AE42" s="80"/>
      <c r="AF42" s="80"/>
      <c r="AG42" s="80"/>
      <c r="AH42" s="78"/>
      <c r="AI42" s="80"/>
      <c r="AJ42" s="78"/>
      <c r="AK42" s="78"/>
      <c r="AL42" s="78"/>
      <c r="AM42" s="125"/>
      <c r="AN42" s="128"/>
      <c r="AO42" s="74">
        <f t="shared" ref="AO42:AO51" si="29">T42+AL42</f>
        <v>50</v>
      </c>
      <c r="AP42" s="75">
        <f t="shared" ref="AP42:AP51" si="30">V42+AN42</f>
        <v>2</v>
      </c>
      <c r="AQ42" s="7"/>
    </row>
    <row r="43" spans="1:43" ht="15" customHeight="1" x14ac:dyDescent="0.2">
      <c r="A43" s="11"/>
      <c r="B43" s="76">
        <v>19</v>
      </c>
      <c r="C43" s="146" t="s">
        <v>42</v>
      </c>
      <c r="D43" s="22" t="s">
        <v>165</v>
      </c>
      <c r="E43" s="148"/>
      <c r="F43" s="86"/>
      <c r="G43" s="78"/>
      <c r="H43" s="126"/>
      <c r="I43" s="126"/>
      <c r="J43" s="126"/>
      <c r="K43" s="126"/>
      <c r="L43" s="126"/>
      <c r="M43" s="80"/>
      <c r="N43" s="80"/>
      <c r="O43" s="80"/>
      <c r="P43" s="78"/>
      <c r="Q43" s="80"/>
      <c r="R43" s="78"/>
      <c r="S43" s="142"/>
      <c r="T43" s="78"/>
      <c r="U43" s="125"/>
      <c r="V43" s="128"/>
      <c r="W43" s="148">
        <v>10</v>
      </c>
      <c r="X43" s="78"/>
      <c r="Y43" s="78"/>
      <c r="Z43" s="80"/>
      <c r="AA43" s="80"/>
      <c r="AB43" s="80"/>
      <c r="AC43" s="80"/>
      <c r="AD43" s="80"/>
      <c r="AE43" s="80"/>
      <c r="AF43" s="80"/>
      <c r="AG43" s="80"/>
      <c r="AH43" s="78"/>
      <c r="AI43" s="80"/>
      <c r="AJ43" s="78">
        <v>40</v>
      </c>
      <c r="AK43" s="78">
        <f t="shared" ref="AK43:AK45" si="31">SUM(W43:AH43)</f>
        <v>10</v>
      </c>
      <c r="AL43" s="78">
        <f t="shared" ref="AL43:AL45" si="32">SUM(W43:AJ43)</f>
        <v>50</v>
      </c>
      <c r="AM43" s="125" t="s">
        <v>95</v>
      </c>
      <c r="AN43" s="128">
        <f t="shared" ref="AN43:AN45" si="33">IF(AL43=0,0,IF(AL43&lt;25,0.5,TRUNC(AL43/25)))</f>
        <v>2</v>
      </c>
      <c r="AO43" s="74">
        <f t="shared" si="29"/>
        <v>50</v>
      </c>
      <c r="AP43" s="75">
        <f t="shared" si="30"/>
        <v>2</v>
      </c>
      <c r="AQ43" s="7"/>
    </row>
    <row r="44" spans="1:43" ht="15" customHeight="1" x14ac:dyDescent="0.2">
      <c r="A44" s="11"/>
      <c r="B44" s="76">
        <v>20</v>
      </c>
      <c r="C44" s="146" t="s">
        <v>42</v>
      </c>
      <c r="D44" s="22" t="s">
        <v>81</v>
      </c>
      <c r="E44" s="148"/>
      <c r="F44" s="86"/>
      <c r="G44" s="78"/>
      <c r="H44" s="126"/>
      <c r="I44" s="126"/>
      <c r="J44" s="126"/>
      <c r="K44" s="126"/>
      <c r="L44" s="126"/>
      <c r="M44" s="80"/>
      <c r="N44" s="80"/>
      <c r="O44" s="80"/>
      <c r="P44" s="78"/>
      <c r="Q44" s="80"/>
      <c r="R44" s="78"/>
      <c r="S44" s="142"/>
      <c r="T44" s="78"/>
      <c r="U44" s="125"/>
      <c r="V44" s="128"/>
      <c r="W44" s="148">
        <v>15</v>
      </c>
      <c r="X44" s="78"/>
      <c r="Y44" s="78"/>
      <c r="Z44" s="80"/>
      <c r="AA44" s="80"/>
      <c r="AB44" s="80"/>
      <c r="AC44" s="80"/>
      <c r="AD44" s="80"/>
      <c r="AE44" s="80"/>
      <c r="AF44" s="80"/>
      <c r="AG44" s="80"/>
      <c r="AH44" s="78"/>
      <c r="AI44" s="80"/>
      <c r="AJ44" s="78">
        <v>10</v>
      </c>
      <c r="AK44" s="78">
        <f t="shared" si="31"/>
        <v>15</v>
      </c>
      <c r="AL44" s="78">
        <f t="shared" si="32"/>
        <v>25</v>
      </c>
      <c r="AM44" s="125" t="s">
        <v>27</v>
      </c>
      <c r="AN44" s="128">
        <f t="shared" si="33"/>
        <v>1</v>
      </c>
      <c r="AO44" s="74">
        <f t="shared" si="29"/>
        <v>25</v>
      </c>
      <c r="AP44" s="75">
        <f t="shared" si="30"/>
        <v>1</v>
      </c>
      <c r="AQ44" s="7"/>
    </row>
    <row r="45" spans="1:43" s="8" customFormat="1" ht="15" customHeight="1" x14ac:dyDescent="0.2">
      <c r="A45" s="14"/>
      <c r="B45" s="76">
        <v>21</v>
      </c>
      <c r="C45" s="146" t="s">
        <v>42</v>
      </c>
      <c r="D45" s="22" t="s">
        <v>82</v>
      </c>
      <c r="E45" s="77"/>
      <c r="F45" s="78"/>
      <c r="G45" s="91"/>
      <c r="H45" s="85"/>
      <c r="I45" s="85"/>
      <c r="J45" s="85"/>
      <c r="K45" s="85"/>
      <c r="L45" s="85"/>
      <c r="M45" s="79"/>
      <c r="N45" s="79"/>
      <c r="O45" s="79"/>
      <c r="P45" s="79"/>
      <c r="Q45" s="79"/>
      <c r="R45" s="78"/>
      <c r="S45" s="72"/>
      <c r="T45" s="80"/>
      <c r="U45" s="89"/>
      <c r="V45" s="122"/>
      <c r="W45" s="148">
        <v>15</v>
      </c>
      <c r="X45" s="78"/>
      <c r="Y45" s="78"/>
      <c r="Z45" s="80"/>
      <c r="AA45" s="80"/>
      <c r="AB45" s="80"/>
      <c r="AC45" s="80"/>
      <c r="AD45" s="80"/>
      <c r="AE45" s="80"/>
      <c r="AF45" s="80"/>
      <c r="AG45" s="80"/>
      <c r="AH45" s="78"/>
      <c r="AI45" s="80"/>
      <c r="AJ45" s="78">
        <v>10</v>
      </c>
      <c r="AK45" s="78">
        <f t="shared" si="31"/>
        <v>15</v>
      </c>
      <c r="AL45" s="78">
        <f t="shared" si="32"/>
        <v>25</v>
      </c>
      <c r="AM45" s="125" t="s">
        <v>27</v>
      </c>
      <c r="AN45" s="128">
        <f t="shared" si="33"/>
        <v>1</v>
      </c>
      <c r="AO45" s="74">
        <f t="shared" si="29"/>
        <v>25</v>
      </c>
      <c r="AP45" s="75">
        <f t="shared" si="30"/>
        <v>1</v>
      </c>
      <c r="AQ45" s="7"/>
    </row>
    <row r="46" spans="1:43" ht="15" customHeight="1" x14ac:dyDescent="0.2">
      <c r="A46" s="14"/>
      <c r="B46" s="76">
        <v>22</v>
      </c>
      <c r="C46" s="146" t="s">
        <v>42</v>
      </c>
      <c r="D46" s="22" t="s">
        <v>35</v>
      </c>
      <c r="E46" s="148">
        <v>15</v>
      </c>
      <c r="F46" s="78"/>
      <c r="G46" s="78"/>
      <c r="H46" s="80"/>
      <c r="I46" s="80"/>
      <c r="J46" s="80"/>
      <c r="K46" s="80"/>
      <c r="L46" s="80"/>
      <c r="M46" s="80"/>
      <c r="N46" s="80"/>
      <c r="O46" s="80"/>
      <c r="P46" s="78"/>
      <c r="Q46" s="80"/>
      <c r="R46" s="78">
        <v>10</v>
      </c>
      <c r="S46" s="78">
        <f t="shared" ref="S46" si="34">SUM(E46:P46)</f>
        <v>15</v>
      </c>
      <c r="T46" s="78">
        <f t="shared" ref="T46" si="35">SUM(E46:R46)</f>
        <v>25</v>
      </c>
      <c r="U46" s="125" t="s">
        <v>27</v>
      </c>
      <c r="V46" s="128">
        <f t="shared" ref="V46" si="36">IF(T46=0,0,IF(T46&lt;25,0.5,TRUNC(T46/25)))</f>
        <v>1</v>
      </c>
      <c r="W46" s="77"/>
      <c r="X46" s="85"/>
      <c r="Y46" s="78"/>
      <c r="Z46" s="85"/>
      <c r="AA46" s="85"/>
      <c r="AB46" s="85"/>
      <c r="AC46" s="85"/>
      <c r="AD46" s="85"/>
      <c r="AE46" s="79"/>
      <c r="AF46" s="79"/>
      <c r="AG46" s="79"/>
      <c r="AH46" s="79"/>
      <c r="AI46" s="79"/>
      <c r="AJ46" s="78"/>
      <c r="AK46" s="72"/>
      <c r="AL46" s="80"/>
      <c r="AM46" s="81"/>
      <c r="AN46" s="87"/>
      <c r="AO46" s="74">
        <f t="shared" si="29"/>
        <v>25</v>
      </c>
      <c r="AP46" s="75">
        <f t="shared" si="30"/>
        <v>1</v>
      </c>
      <c r="AQ46" s="7"/>
    </row>
    <row r="47" spans="1:43" ht="15" customHeight="1" x14ac:dyDescent="0.2">
      <c r="A47" s="14"/>
      <c r="B47" s="76">
        <v>23</v>
      </c>
      <c r="C47" s="146" t="s">
        <v>42</v>
      </c>
      <c r="D47" s="22" t="s">
        <v>55</v>
      </c>
      <c r="E47" s="77"/>
      <c r="F47" s="78"/>
      <c r="G47" s="78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8"/>
      <c r="S47" s="72"/>
      <c r="T47" s="80"/>
      <c r="U47" s="92"/>
      <c r="V47" s="122"/>
      <c r="W47" s="148">
        <v>10</v>
      </c>
      <c r="X47" s="78"/>
      <c r="Y47" s="78"/>
      <c r="Z47" s="80"/>
      <c r="AA47" s="80"/>
      <c r="AB47" s="80"/>
      <c r="AC47" s="80"/>
      <c r="AD47" s="80"/>
      <c r="AE47" s="80"/>
      <c r="AF47" s="80"/>
      <c r="AG47" s="80"/>
      <c r="AH47" s="78"/>
      <c r="AI47" s="80"/>
      <c r="AJ47" s="78">
        <v>15</v>
      </c>
      <c r="AK47" s="78">
        <f t="shared" ref="AK47:AK56" si="37">SUM(W47:AH47)</f>
        <v>10</v>
      </c>
      <c r="AL47" s="78">
        <f t="shared" ref="AL47:AL56" si="38">SUM(W47:AJ47)</f>
        <v>25</v>
      </c>
      <c r="AM47" s="125" t="s">
        <v>27</v>
      </c>
      <c r="AN47" s="128">
        <f t="shared" ref="AN47:AN56" si="39">IF(AL47=0,0,IF(AL47&lt;25,0.5,TRUNC(AL47/25)))</f>
        <v>1</v>
      </c>
      <c r="AO47" s="74">
        <f t="shared" si="29"/>
        <v>25</v>
      </c>
      <c r="AP47" s="75">
        <f>V47+AN47</f>
        <v>1</v>
      </c>
      <c r="AQ47" s="7"/>
    </row>
    <row r="48" spans="1:43" ht="15" customHeight="1" x14ac:dyDescent="0.2">
      <c r="A48" s="14"/>
      <c r="B48" s="76">
        <v>24</v>
      </c>
      <c r="C48" s="146" t="s">
        <v>42</v>
      </c>
      <c r="D48" s="22" t="s">
        <v>166</v>
      </c>
      <c r="E48" s="77"/>
      <c r="F48" s="78"/>
      <c r="G48" s="78"/>
      <c r="H48" s="79"/>
      <c r="I48" s="80"/>
      <c r="J48" s="79"/>
      <c r="K48" s="79"/>
      <c r="L48" s="79"/>
      <c r="M48" s="79"/>
      <c r="N48" s="79"/>
      <c r="O48" s="79"/>
      <c r="P48" s="79"/>
      <c r="Q48" s="79"/>
      <c r="R48" s="78"/>
      <c r="S48" s="72"/>
      <c r="T48" s="80"/>
      <c r="U48" s="81"/>
      <c r="V48" s="122"/>
      <c r="W48" s="148">
        <v>10</v>
      </c>
      <c r="X48" s="78"/>
      <c r="Y48" s="78"/>
      <c r="Z48" s="80"/>
      <c r="AA48" s="80"/>
      <c r="AB48" s="80"/>
      <c r="AC48" s="80"/>
      <c r="AD48" s="80"/>
      <c r="AE48" s="80"/>
      <c r="AF48" s="80"/>
      <c r="AG48" s="80"/>
      <c r="AH48" s="78"/>
      <c r="AI48" s="80"/>
      <c r="AJ48" s="78">
        <v>15</v>
      </c>
      <c r="AK48" s="78">
        <f t="shared" si="37"/>
        <v>10</v>
      </c>
      <c r="AL48" s="78">
        <f t="shared" si="38"/>
        <v>25</v>
      </c>
      <c r="AM48" s="125" t="s">
        <v>27</v>
      </c>
      <c r="AN48" s="128">
        <f t="shared" si="39"/>
        <v>1</v>
      </c>
      <c r="AO48" s="74">
        <f t="shared" si="29"/>
        <v>25</v>
      </c>
      <c r="AP48" s="75">
        <f t="shared" si="30"/>
        <v>1</v>
      </c>
      <c r="AQ48" s="7"/>
    </row>
    <row r="49" spans="1:43" s="8" customFormat="1" ht="15" customHeight="1" x14ac:dyDescent="0.2">
      <c r="A49" s="14"/>
      <c r="B49" s="76">
        <v>25</v>
      </c>
      <c r="C49" s="146" t="s">
        <v>42</v>
      </c>
      <c r="D49" s="22" t="s">
        <v>170</v>
      </c>
      <c r="E49" s="77"/>
      <c r="F49" s="78"/>
      <c r="G49" s="91"/>
      <c r="H49" s="85"/>
      <c r="I49" s="85"/>
      <c r="J49" s="85"/>
      <c r="K49" s="85"/>
      <c r="L49" s="85"/>
      <c r="M49" s="79"/>
      <c r="N49" s="79"/>
      <c r="O49" s="79"/>
      <c r="P49" s="79"/>
      <c r="Q49" s="79"/>
      <c r="R49" s="78"/>
      <c r="S49" s="72"/>
      <c r="T49" s="80"/>
      <c r="U49" s="89"/>
      <c r="V49" s="122"/>
      <c r="W49" s="24">
        <v>25</v>
      </c>
      <c r="X49" s="25"/>
      <c r="Y49" s="25">
        <v>10</v>
      </c>
      <c r="Z49" s="80"/>
      <c r="AA49" s="80"/>
      <c r="AB49" s="80"/>
      <c r="AC49" s="80">
        <v>10</v>
      </c>
      <c r="AD49" s="80"/>
      <c r="AE49" s="80"/>
      <c r="AF49" s="80"/>
      <c r="AG49" s="80"/>
      <c r="AH49" s="78"/>
      <c r="AI49" s="80"/>
      <c r="AJ49" s="78">
        <v>5</v>
      </c>
      <c r="AK49" s="78">
        <f t="shared" si="37"/>
        <v>45</v>
      </c>
      <c r="AL49" s="78">
        <f t="shared" si="38"/>
        <v>50</v>
      </c>
      <c r="AM49" s="125" t="s">
        <v>27</v>
      </c>
      <c r="AN49" s="128">
        <f t="shared" si="39"/>
        <v>2</v>
      </c>
      <c r="AO49" s="74">
        <f t="shared" si="29"/>
        <v>50</v>
      </c>
      <c r="AP49" s="75">
        <f t="shared" si="30"/>
        <v>2</v>
      </c>
      <c r="AQ49" s="7"/>
    </row>
    <row r="50" spans="1:43" ht="15" customHeight="1" x14ac:dyDescent="0.2">
      <c r="A50" s="14"/>
      <c r="B50" s="76">
        <v>26</v>
      </c>
      <c r="C50" s="146" t="s">
        <v>42</v>
      </c>
      <c r="D50" s="22" t="s">
        <v>83</v>
      </c>
      <c r="E50" s="77"/>
      <c r="F50" s="78"/>
      <c r="G50" s="78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8"/>
      <c r="S50" s="72"/>
      <c r="T50" s="80"/>
      <c r="U50" s="92"/>
      <c r="V50" s="122"/>
      <c r="W50" s="24">
        <v>20</v>
      </c>
      <c r="X50" s="25"/>
      <c r="Y50" s="25">
        <v>10</v>
      </c>
      <c r="Z50" s="167"/>
      <c r="AA50" s="167"/>
      <c r="AB50" s="167"/>
      <c r="AC50" s="167">
        <v>20</v>
      </c>
      <c r="AD50" s="167"/>
      <c r="AE50" s="80"/>
      <c r="AF50" s="80"/>
      <c r="AG50" s="80"/>
      <c r="AH50" s="78"/>
      <c r="AI50" s="80"/>
      <c r="AJ50" s="78">
        <v>25</v>
      </c>
      <c r="AK50" s="78">
        <f t="shared" si="37"/>
        <v>50</v>
      </c>
      <c r="AL50" s="78">
        <f t="shared" si="38"/>
        <v>75</v>
      </c>
      <c r="AM50" s="125" t="s">
        <v>95</v>
      </c>
      <c r="AN50" s="128">
        <f t="shared" si="39"/>
        <v>3</v>
      </c>
      <c r="AO50" s="74">
        <f t="shared" si="29"/>
        <v>75</v>
      </c>
      <c r="AP50" s="75">
        <f t="shared" si="30"/>
        <v>3</v>
      </c>
      <c r="AQ50" s="7"/>
    </row>
    <row r="51" spans="1:43" ht="15" customHeight="1" x14ac:dyDescent="0.2">
      <c r="A51" s="14"/>
      <c r="B51" s="76">
        <v>27</v>
      </c>
      <c r="C51" s="146" t="s">
        <v>42</v>
      </c>
      <c r="D51" s="22" t="s">
        <v>174</v>
      </c>
      <c r="E51" s="77"/>
      <c r="F51" s="78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8"/>
      <c r="S51" s="72"/>
      <c r="T51" s="80"/>
      <c r="U51" s="92"/>
      <c r="V51" s="122"/>
      <c r="W51" s="24">
        <v>20</v>
      </c>
      <c r="X51" s="25"/>
      <c r="Y51" s="25">
        <v>10</v>
      </c>
      <c r="Z51" s="167"/>
      <c r="AA51" s="167"/>
      <c r="AB51" s="167"/>
      <c r="AC51" s="167">
        <v>20</v>
      </c>
      <c r="AD51" s="167"/>
      <c r="AE51" s="80"/>
      <c r="AF51" s="80"/>
      <c r="AG51" s="80"/>
      <c r="AH51" s="78"/>
      <c r="AI51" s="80"/>
      <c r="AJ51" s="78"/>
      <c r="AK51" s="78">
        <f t="shared" si="37"/>
        <v>50</v>
      </c>
      <c r="AL51" s="78">
        <f t="shared" si="38"/>
        <v>50</v>
      </c>
      <c r="AM51" s="125" t="s">
        <v>27</v>
      </c>
      <c r="AN51" s="128">
        <f t="shared" si="39"/>
        <v>2</v>
      </c>
      <c r="AO51" s="74">
        <f t="shared" si="29"/>
        <v>50</v>
      </c>
      <c r="AP51" s="75">
        <f t="shared" si="30"/>
        <v>2</v>
      </c>
      <c r="AQ51" s="7"/>
    </row>
    <row r="52" spans="1:43" ht="15" customHeight="1" x14ac:dyDescent="0.2">
      <c r="A52" s="14"/>
      <c r="B52" s="76">
        <v>28</v>
      </c>
      <c r="C52" s="146" t="s">
        <v>42</v>
      </c>
      <c r="D52" s="22" t="s">
        <v>84</v>
      </c>
      <c r="E52" s="77"/>
      <c r="F52" s="78"/>
      <c r="G52" s="78"/>
      <c r="H52" s="79"/>
      <c r="I52" s="80"/>
      <c r="J52" s="79"/>
      <c r="K52" s="79"/>
      <c r="L52" s="79"/>
      <c r="M52" s="79"/>
      <c r="N52" s="79"/>
      <c r="O52" s="79"/>
      <c r="P52" s="79"/>
      <c r="Q52" s="79"/>
      <c r="R52" s="78"/>
      <c r="S52" s="72"/>
      <c r="T52" s="80"/>
      <c r="U52" s="81"/>
      <c r="V52" s="122"/>
      <c r="W52" s="24">
        <v>15</v>
      </c>
      <c r="X52" s="25"/>
      <c r="Y52" s="25">
        <v>10</v>
      </c>
      <c r="Z52" s="167"/>
      <c r="AA52" s="167"/>
      <c r="AB52" s="167"/>
      <c r="AC52" s="167">
        <v>20</v>
      </c>
      <c r="AD52" s="167"/>
      <c r="AE52" s="80"/>
      <c r="AF52" s="80"/>
      <c r="AG52" s="80"/>
      <c r="AH52" s="78"/>
      <c r="AI52" s="80"/>
      <c r="AJ52" s="78">
        <v>30</v>
      </c>
      <c r="AK52" s="78">
        <f t="shared" si="37"/>
        <v>45</v>
      </c>
      <c r="AL52" s="78">
        <f t="shared" si="38"/>
        <v>75</v>
      </c>
      <c r="AM52" s="125" t="s">
        <v>95</v>
      </c>
      <c r="AN52" s="128">
        <f t="shared" si="39"/>
        <v>3</v>
      </c>
      <c r="AO52" s="74">
        <f t="shared" si="3"/>
        <v>75</v>
      </c>
      <c r="AP52" s="75">
        <f t="shared" si="4"/>
        <v>3</v>
      </c>
      <c r="AQ52" s="7"/>
    </row>
    <row r="53" spans="1:43" ht="15" customHeight="1" x14ac:dyDescent="0.2">
      <c r="A53" s="11"/>
      <c r="B53" s="76">
        <v>29</v>
      </c>
      <c r="C53" s="146" t="s">
        <v>42</v>
      </c>
      <c r="D53" s="22" t="s">
        <v>88</v>
      </c>
      <c r="E53" s="77"/>
      <c r="F53" s="78"/>
      <c r="G53" s="78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8"/>
      <c r="S53" s="72"/>
      <c r="T53" s="80"/>
      <c r="U53" s="81"/>
      <c r="V53" s="122"/>
      <c r="W53" s="24">
        <v>15</v>
      </c>
      <c r="X53" s="25"/>
      <c r="Y53" s="25">
        <v>10</v>
      </c>
      <c r="Z53" s="80"/>
      <c r="AA53" s="80"/>
      <c r="AB53" s="80"/>
      <c r="AC53" s="80">
        <v>20</v>
      </c>
      <c r="AD53" s="80"/>
      <c r="AE53" s="80"/>
      <c r="AF53" s="80"/>
      <c r="AG53" s="80"/>
      <c r="AH53" s="78"/>
      <c r="AI53" s="80"/>
      <c r="AJ53" s="78">
        <v>30</v>
      </c>
      <c r="AK53" s="78">
        <f t="shared" si="37"/>
        <v>45</v>
      </c>
      <c r="AL53" s="78">
        <f t="shared" si="38"/>
        <v>75</v>
      </c>
      <c r="AM53" s="125" t="s">
        <v>95</v>
      </c>
      <c r="AN53" s="128">
        <f t="shared" si="39"/>
        <v>3</v>
      </c>
      <c r="AO53" s="74">
        <f t="shared" si="3"/>
        <v>75</v>
      </c>
      <c r="AP53" s="75">
        <f t="shared" si="4"/>
        <v>3</v>
      </c>
      <c r="AQ53" s="7"/>
    </row>
    <row r="54" spans="1:43" ht="15" customHeight="1" x14ac:dyDescent="0.2">
      <c r="A54" s="11"/>
      <c r="B54" s="76">
        <v>30</v>
      </c>
      <c r="C54" s="146" t="s">
        <v>42</v>
      </c>
      <c r="D54" s="22" t="s">
        <v>89</v>
      </c>
      <c r="E54" s="77"/>
      <c r="F54" s="78"/>
      <c r="G54" s="78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8"/>
      <c r="S54" s="72"/>
      <c r="T54" s="80"/>
      <c r="U54" s="81"/>
      <c r="V54" s="122"/>
      <c r="W54" s="24">
        <v>20</v>
      </c>
      <c r="X54" s="25"/>
      <c r="Y54" s="25">
        <v>10</v>
      </c>
      <c r="Z54" s="80"/>
      <c r="AA54" s="80"/>
      <c r="AB54" s="80"/>
      <c r="AC54" s="80">
        <v>20</v>
      </c>
      <c r="AD54" s="80"/>
      <c r="AE54" s="80"/>
      <c r="AF54" s="80"/>
      <c r="AG54" s="80"/>
      <c r="AH54" s="78"/>
      <c r="AI54" s="80"/>
      <c r="AJ54" s="78">
        <v>25</v>
      </c>
      <c r="AK54" s="78">
        <f t="shared" si="37"/>
        <v>50</v>
      </c>
      <c r="AL54" s="78">
        <f t="shared" si="38"/>
        <v>75</v>
      </c>
      <c r="AM54" s="125" t="s">
        <v>95</v>
      </c>
      <c r="AN54" s="128">
        <f t="shared" si="39"/>
        <v>3</v>
      </c>
      <c r="AO54" s="74">
        <f t="shared" si="3"/>
        <v>75</v>
      </c>
      <c r="AP54" s="75">
        <f t="shared" si="4"/>
        <v>3</v>
      </c>
      <c r="AQ54" s="7"/>
    </row>
    <row r="55" spans="1:43" s="8" customFormat="1" ht="15" customHeight="1" x14ac:dyDescent="0.2">
      <c r="A55" s="11"/>
      <c r="B55" s="76">
        <v>31</v>
      </c>
      <c r="C55" s="146" t="s">
        <v>42</v>
      </c>
      <c r="D55" s="22" t="s">
        <v>101</v>
      </c>
      <c r="E55" s="77"/>
      <c r="F55" s="85"/>
      <c r="G55" s="78"/>
      <c r="H55" s="85"/>
      <c r="I55" s="85"/>
      <c r="J55" s="85"/>
      <c r="K55" s="85"/>
      <c r="L55" s="85"/>
      <c r="M55" s="79"/>
      <c r="N55" s="79"/>
      <c r="O55" s="79"/>
      <c r="P55" s="79"/>
      <c r="Q55" s="79"/>
      <c r="R55" s="78"/>
      <c r="S55" s="72"/>
      <c r="T55" s="80"/>
      <c r="U55" s="81"/>
      <c r="V55" s="122"/>
      <c r="W55" s="148">
        <v>15</v>
      </c>
      <c r="X55" s="78"/>
      <c r="Y55" s="78">
        <v>15</v>
      </c>
      <c r="Z55" s="80"/>
      <c r="AA55" s="80"/>
      <c r="AB55" s="80"/>
      <c r="AC55" s="80">
        <v>20</v>
      </c>
      <c r="AD55" s="80"/>
      <c r="AE55" s="80"/>
      <c r="AF55" s="80"/>
      <c r="AG55" s="80"/>
      <c r="AH55" s="78"/>
      <c r="AI55" s="80"/>
      <c r="AJ55" s="78"/>
      <c r="AK55" s="78">
        <f t="shared" si="37"/>
        <v>50</v>
      </c>
      <c r="AL55" s="72">
        <f t="shared" si="38"/>
        <v>50</v>
      </c>
      <c r="AM55" s="125" t="s">
        <v>27</v>
      </c>
      <c r="AN55" s="128">
        <f t="shared" si="39"/>
        <v>2</v>
      </c>
      <c r="AO55" s="74">
        <f t="shared" si="3"/>
        <v>50</v>
      </c>
      <c r="AP55" s="75">
        <f t="shared" si="4"/>
        <v>2</v>
      </c>
      <c r="AQ55" s="7"/>
    </row>
    <row r="56" spans="1:43" s="8" customFormat="1" ht="15" customHeight="1" thickBot="1" x14ac:dyDescent="0.25">
      <c r="A56" s="14"/>
      <c r="B56" s="76">
        <v>32</v>
      </c>
      <c r="C56" s="168" t="s">
        <v>42</v>
      </c>
      <c r="D56" s="23" t="s">
        <v>105</v>
      </c>
      <c r="E56" s="162"/>
      <c r="F56" s="104"/>
      <c r="G56" s="169"/>
      <c r="H56" s="103"/>
      <c r="I56" s="103"/>
      <c r="J56" s="103"/>
      <c r="K56" s="103"/>
      <c r="L56" s="103"/>
      <c r="M56" s="106"/>
      <c r="N56" s="106"/>
      <c r="O56" s="106"/>
      <c r="P56" s="106"/>
      <c r="Q56" s="106"/>
      <c r="R56" s="104"/>
      <c r="S56" s="107"/>
      <c r="T56" s="108"/>
      <c r="U56" s="170"/>
      <c r="V56" s="163"/>
      <c r="W56" s="148">
        <v>15</v>
      </c>
      <c r="X56" s="78"/>
      <c r="Y56" s="78">
        <v>15</v>
      </c>
      <c r="Z56" s="80"/>
      <c r="AA56" s="80"/>
      <c r="AB56" s="80"/>
      <c r="AC56" s="80">
        <v>20</v>
      </c>
      <c r="AD56" s="80"/>
      <c r="AE56" s="80"/>
      <c r="AF56" s="80"/>
      <c r="AG56" s="80"/>
      <c r="AH56" s="78"/>
      <c r="AI56" s="80"/>
      <c r="AJ56" s="78"/>
      <c r="AK56" s="78">
        <f t="shared" si="37"/>
        <v>50</v>
      </c>
      <c r="AL56" s="72">
        <f t="shared" si="38"/>
        <v>50</v>
      </c>
      <c r="AM56" s="125" t="s">
        <v>27</v>
      </c>
      <c r="AN56" s="128">
        <f t="shared" si="39"/>
        <v>2</v>
      </c>
      <c r="AO56" s="137">
        <f t="shared" si="3"/>
        <v>50</v>
      </c>
      <c r="AP56" s="138">
        <f t="shared" si="4"/>
        <v>2</v>
      </c>
      <c r="AQ56" s="7"/>
    </row>
    <row r="57" spans="1:43" s="8" customFormat="1" ht="15" customHeight="1" thickBot="1" x14ac:dyDescent="0.25">
      <c r="A57" s="14"/>
      <c r="B57" s="273" t="s">
        <v>50</v>
      </c>
      <c r="C57" s="274"/>
      <c r="D57" s="275"/>
      <c r="E57" s="111">
        <f>SUM(E37:E56)</f>
        <v>125</v>
      </c>
      <c r="F57" s="111">
        <f t="shared" ref="F57:AP57" si="40">SUM(F37:F56)</f>
        <v>0</v>
      </c>
      <c r="G57" s="111">
        <f t="shared" si="40"/>
        <v>0</v>
      </c>
      <c r="H57" s="111">
        <f t="shared" si="40"/>
        <v>0</v>
      </c>
      <c r="I57" s="111">
        <f t="shared" si="40"/>
        <v>0</v>
      </c>
      <c r="J57" s="111">
        <f t="shared" si="40"/>
        <v>0</v>
      </c>
      <c r="K57" s="111">
        <f t="shared" si="40"/>
        <v>0</v>
      </c>
      <c r="L57" s="111">
        <f t="shared" si="40"/>
        <v>0</v>
      </c>
      <c r="M57" s="111">
        <f t="shared" si="40"/>
        <v>0</v>
      </c>
      <c r="N57" s="111">
        <f t="shared" si="40"/>
        <v>0</v>
      </c>
      <c r="O57" s="111">
        <f t="shared" si="40"/>
        <v>0</v>
      </c>
      <c r="P57" s="111">
        <f t="shared" si="40"/>
        <v>0</v>
      </c>
      <c r="Q57" s="111">
        <f t="shared" si="40"/>
        <v>0</v>
      </c>
      <c r="R57" s="111">
        <f t="shared" si="40"/>
        <v>150</v>
      </c>
      <c r="S57" s="111">
        <f t="shared" si="40"/>
        <v>125</v>
      </c>
      <c r="T57" s="111">
        <f t="shared" si="40"/>
        <v>275</v>
      </c>
      <c r="U57" s="111"/>
      <c r="V57" s="112">
        <f t="shared" si="40"/>
        <v>11</v>
      </c>
      <c r="W57" s="111">
        <f t="shared" si="40"/>
        <v>205</v>
      </c>
      <c r="X57" s="111">
        <f t="shared" si="40"/>
        <v>0</v>
      </c>
      <c r="Y57" s="111">
        <f t="shared" si="40"/>
        <v>90</v>
      </c>
      <c r="Z57" s="111">
        <f t="shared" si="40"/>
        <v>0</v>
      </c>
      <c r="AA57" s="111">
        <f t="shared" si="40"/>
        <v>0</v>
      </c>
      <c r="AB57" s="111">
        <f t="shared" si="40"/>
        <v>0</v>
      </c>
      <c r="AC57" s="111">
        <f t="shared" si="40"/>
        <v>150</v>
      </c>
      <c r="AD57" s="111">
        <f t="shared" si="40"/>
        <v>0</v>
      </c>
      <c r="AE57" s="111">
        <f t="shared" si="40"/>
        <v>0</v>
      </c>
      <c r="AF57" s="111">
        <f t="shared" si="40"/>
        <v>0</v>
      </c>
      <c r="AG57" s="111">
        <f t="shared" si="40"/>
        <v>0</v>
      </c>
      <c r="AH57" s="111">
        <f t="shared" si="40"/>
        <v>0</v>
      </c>
      <c r="AI57" s="111">
        <f t="shared" si="40"/>
        <v>0</v>
      </c>
      <c r="AJ57" s="111">
        <f t="shared" si="40"/>
        <v>205</v>
      </c>
      <c r="AK57" s="111">
        <f t="shared" si="40"/>
        <v>445</v>
      </c>
      <c r="AL57" s="111">
        <f t="shared" si="40"/>
        <v>650</v>
      </c>
      <c r="AM57" s="111"/>
      <c r="AN57" s="112">
        <f t="shared" si="40"/>
        <v>26</v>
      </c>
      <c r="AO57" s="111">
        <f t="shared" si="40"/>
        <v>925</v>
      </c>
      <c r="AP57" s="112">
        <f t="shared" si="40"/>
        <v>37</v>
      </c>
      <c r="AQ57" s="7"/>
    </row>
    <row r="58" spans="1:43" s="8" customFormat="1" ht="15" customHeight="1" thickBot="1" x14ac:dyDescent="0.25">
      <c r="A58" s="14"/>
      <c r="B58" s="277" t="s">
        <v>121</v>
      </c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8"/>
      <c r="AK58" s="278"/>
      <c r="AL58" s="278"/>
      <c r="AM58" s="278"/>
      <c r="AN58" s="278"/>
      <c r="AO58" s="278"/>
      <c r="AP58" s="279"/>
      <c r="AQ58" s="7"/>
    </row>
    <row r="59" spans="1:43" ht="15" customHeight="1" thickBot="1" x14ac:dyDescent="0.25">
      <c r="A59" s="14"/>
      <c r="B59" s="60">
        <v>33</v>
      </c>
      <c r="C59" s="146" t="s">
        <v>42</v>
      </c>
      <c r="D59" s="22" t="s">
        <v>118</v>
      </c>
      <c r="E59" s="147"/>
      <c r="F59" s="142"/>
      <c r="G59" s="142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142"/>
      <c r="S59" s="72"/>
      <c r="T59" s="72"/>
      <c r="U59" s="92"/>
      <c r="V59" s="122"/>
      <c r="W59" s="148"/>
      <c r="X59" s="126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>
        <v>300</v>
      </c>
      <c r="AJ59" s="80"/>
      <c r="AK59" s="72">
        <f t="shared" ref="AK59" si="41">SUM(W59:AH59)</f>
        <v>0</v>
      </c>
      <c r="AL59" s="72"/>
      <c r="AM59" s="125" t="s">
        <v>99</v>
      </c>
      <c r="AN59" s="128">
        <v>11</v>
      </c>
      <c r="AO59" s="74">
        <f t="shared" si="3"/>
        <v>0</v>
      </c>
      <c r="AP59" s="75">
        <f t="shared" si="4"/>
        <v>11</v>
      </c>
      <c r="AQ59" s="7"/>
    </row>
    <row r="60" spans="1:43" ht="15" customHeight="1" thickBot="1" x14ac:dyDescent="0.25">
      <c r="A60" s="14"/>
      <c r="B60" s="273" t="s">
        <v>50</v>
      </c>
      <c r="C60" s="274"/>
      <c r="D60" s="274"/>
      <c r="E60" s="111">
        <f>SUM(E59:E59)</f>
        <v>0</v>
      </c>
      <c r="F60" s="111">
        <f t="shared" ref="F60:AP60" si="42">SUM(F59:F59)</f>
        <v>0</v>
      </c>
      <c r="G60" s="111">
        <f t="shared" si="42"/>
        <v>0</v>
      </c>
      <c r="H60" s="111">
        <f t="shared" si="42"/>
        <v>0</v>
      </c>
      <c r="I60" s="111">
        <f t="shared" si="42"/>
        <v>0</v>
      </c>
      <c r="J60" s="111">
        <f t="shared" si="42"/>
        <v>0</v>
      </c>
      <c r="K60" s="111">
        <f t="shared" si="42"/>
        <v>0</v>
      </c>
      <c r="L60" s="111">
        <f t="shared" si="42"/>
        <v>0</v>
      </c>
      <c r="M60" s="111">
        <f t="shared" si="42"/>
        <v>0</v>
      </c>
      <c r="N60" s="111">
        <f t="shared" si="42"/>
        <v>0</v>
      </c>
      <c r="O60" s="111">
        <f t="shared" si="42"/>
        <v>0</v>
      </c>
      <c r="P60" s="111">
        <f t="shared" si="42"/>
        <v>0</v>
      </c>
      <c r="Q60" s="111">
        <f t="shared" si="42"/>
        <v>0</v>
      </c>
      <c r="R60" s="111">
        <f t="shared" si="42"/>
        <v>0</v>
      </c>
      <c r="S60" s="111">
        <f t="shared" si="42"/>
        <v>0</v>
      </c>
      <c r="T60" s="111">
        <f t="shared" si="42"/>
        <v>0</v>
      </c>
      <c r="U60" s="111"/>
      <c r="V60" s="112">
        <f t="shared" si="42"/>
        <v>0</v>
      </c>
      <c r="W60" s="111">
        <f t="shared" si="42"/>
        <v>0</v>
      </c>
      <c r="X60" s="111">
        <f t="shared" si="42"/>
        <v>0</v>
      </c>
      <c r="Y60" s="111">
        <f t="shared" si="42"/>
        <v>0</v>
      </c>
      <c r="Z60" s="111">
        <f t="shared" si="42"/>
        <v>0</v>
      </c>
      <c r="AA60" s="111">
        <f t="shared" si="42"/>
        <v>0</v>
      </c>
      <c r="AB60" s="111">
        <f t="shared" si="42"/>
        <v>0</v>
      </c>
      <c r="AC60" s="111">
        <f t="shared" si="42"/>
        <v>0</v>
      </c>
      <c r="AD60" s="111">
        <f t="shared" si="42"/>
        <v>0</v>
      </c>
      <c r="AE60" s="111">
        <f t="shared" si="42"/>
        <v>0</v>
      </c>
      <c r="AF60" s="111">
        <f t="shared" si="42"/>
        <v>0</v>
      </c>
      <c r="AG60" s="111">
        <f t="shared" si="42"/>
        <v>0</v>
      </c>
      <c r="AH60" s="111">
        <f t="shared" si="42"/>
        <v>0</v>
      </c>
      <c r="AI60" s="111">
        <f t="shared" si="42"/>
        <v>300</v>
      </c>
      <c r="AJ60" s="111">
        <f t="shared" si="42"/>
        <v>0</v>
      </c>
      <c r="AK60" s="111">
        <f t="shared" si="42"/>
        <v>0</v>
      </c>
      <c r="AL60" s="111">
        <f t="shared" si="42"/>
        <v>0</v>
      </c>
      <c r="AM60" s="111"/>
      <c r="AN60" s="112">
        <f t="shared" si="42"/>
        <v>11</v>
      </c>
      <c r="AO60" s="111">
        <f t="shared" si="42"/>
        <v>0</v>
      </c>
      <c r="AP60" s="112">
        <f t="shared" si="42"/>
        <v>11</v>
      </c>
      <c r="AQ60" s="7"/>
    </row>
    <row r="61" spans="1:43" ht="13.5" thickBot="1" x14ac:dyDescent="0.25">
      <c r="B61" s="273" t="s">
        <v>50</v>
      </c>
      <c r="C61" s="274"/>
      <c r="D61" s="275"/>
      <c r="E61" s="111">
        <f>E24+E28+E35+E57+E60</f>
        <v>220</v>
      </c>
      <c r="F61" s="111">
        <f t="shared" ref="F61:AP61" si="43">F24+F28+F35+F57+F60</f>
        <v>0</v>
      </c>
      <c r="G61" s="111">
        <f t="shared" si="43"/>
        <v>20</v>
      </c>
      <c r="H61" s="111">
        <f t="shared" si="43"/>
        <v>140</v>
      </c>
      <c r="I61" s="111">
        <f t="shared" si="43"/>
        <v>0</v>
      </c>
      <c r="J61" s="111">
        <f t="shared" si="43"/>
        <v>0</v>
      </c>
      <c r="K61" s="111">
        <f t="shared" si="43"/>
        <v>10</v>
      </c>
      <c r="L61" s="111">
        <f t="shared" si="43"/>
        <v>0</v>
      </c>
      <c r="M61" s="111">
        <f t="shared" si="43"/>
        <v>0</v>
      </c>
      <c r="N61" s="111">
        <f t="shared" si="43"/>
        <v>30</v>
      </c>
      <c r="O61" s="111">
        <f t="shared" si="43"/>
        <v>0</v>
      </c>
      <c r="P61" s="111">
        <f t="shared" si="43"/>
        <v>0</v>
      </c>
      <c r="Q61" s="111">
        <f t="shared" si="43"/>
        <v>0</v>
      </c>
      <c r="R61" s="111">
        <f t="shared" si="43"/>
        <v>385</v>
      </c>
      <c r="S61" s="111">
        <f t="shared" si="43"/>
        <v>420</v>
      </c>
      <c r="T61" s="111">
        <f t="shared" si="43"/>
        <v>805</v>
      </c>
      <c r="U61" s="111"/>
      <c r="V61" s="112">
        <f t="shared" si="43"/>
        <v>32</v>
      </c>
      <c r="W61" s="111">
        <f t="shared" si="43"/>
        <v>240</v>
      </c>
      <c r="X61" s="111">
        <f t="shared" si="43"/>
        <v>0</v>
      </c>
      <c r="Y61" s="111">
        <f t="shared" si="43"/>
        <v>100</v>
      </c>
      <c r="Z61" s="111">
        <f t="shared" si="43"/>
        <v>65</v>
      </c>
      <c r="AA61" s="111">
        <f t="shared" si="43"/>
        <v>0</v>
      </c>
      <c r="AB61" s="111">
        <f t="shared" si="43"/>
        <v>0</v>
      </c>
      <c r="AC61" s="111">
        <f t="shared" si="43"/>
        <v>150</v>
      </c>
      <c r="AD61" s="111">
        <f t="shared" si="43"/>
        <v>0</v>
      </c>
      <c r="AE61" s="111">
        <f t="shared" si="43"/>
        <v>0</v>
      </c>
      <c r="AF61" s="111">
        <f t="shared" si="43"/>
        <v>30</v>
      </c>
      <c r="AG61" s="111">
        <f t="shared" si="43"/>
        <v>0</v>
      </c>
      <c r="AH61" s="111">
        <f t="shared" si="43"/>
        <v>0</v>
      </c>
      <c r="AI61" s="111">
        <f t="shared" si="43"/>
        <v>300</v>
      </c>
      <c r="AJ61" s="111">
        <f t="shared" si="43"/>
        <v>365</v>
      </c>
      <c r="AK61" s="111">
        <f t="shared" si="43"/>
        <v>585</v>
      </c>
      <c r="AL61" s="111">
        <f t="shared" si="43"/>
        <v>950</v>
      </c>
      <c r="AM61" s="111"/>
      <c r="AN61" s="112">
        <f t="shared" si="43"/>
        <v>49</v>
      </c>
      <c r="AO61" s="111">
        <f t="shared" si="43"/>
        <v>1755</v>
      </c>
      <c r="AP61" s="112">
        <f t="shared" si="43"/>
        <v>81</v>
      </c>
    </row>
    <row r="63" spans="1:43" x14ac:dyDescent="0.2">
      <c r="B63" s="153" t="s">
        <v>150</v>
      </c>
      <c r="AK63" s="154"/>
    </row>
    <row r="64" spans="1:43" x14ac:dyDescent="0.2">
      <c r="B64" s="155"/>
    </row>
    <row r="65" spans="2:39" x14ac:dyDescent="0.2">
      <c r="B65" s="155"/>
    </row>
    <row r="68" spans="2:39" ht="14.25" x14ac:dyDescent="0.2">
      <c r="O68" s="156"/>
    </row>
    <row r="69" spans="2:39" x14ac:dyDescent="0.2">
      <c r="D69" s="157" t="s">
        <v>151</v>
      </c>
      <c r="P69" s="53" t="s">
        <v>151</v>
      </c>
      <c r="AG69" s="294" t="s">
        <v>151</v>
      </c>
      <c r="AH69" s="294"/>
      <c r="AI69" s="294"/>
      <c r="AJ69" s="294"/>
      <c r="AK69" s="294"/>
      <c r="AL69" s="294"/>
      <c r="AM69" s="294"/>
    </row>
    <row r="70" spans="2:39" x14ac:dyDescent="0.2">
      <c r="D70" s="158" t="s">
        <v>152</v>
      </c>
      <c r="N70" s="157"/>
      <c r="P70" s="294" t="s">
        <v>153</v>
      </c>
      <c r="Q70" s="294"/>
      <c r="R70" s="294"/>
      <c r="S70" s="294"/>
      <c r="T70" s="294"/>
      <c r="U70" s="294"/>
      <c r="V70" s="294"/>
      <c r="AG70" s="294" t="s">
        <v>154</v>
      </c>
      <c r="AH70" s="294"/>
      <c r="AI70" s="294"/>
      <c r="AJ70" s="294"/>
      <c r="AK70" s="294"/>
      <c r="AL70" s="294"/>
      <c r="AM70" s="294"/>
    </row>
  </sheetData>
  <mergeCells count="22">
    <mergeCell ref="B61:D61"/>
    <mergeCell ref="AG69:AM69"/>
    <mergeCell ref="P70:V70"/>
    <mergeCell ref="AG70:AM70"/>
    <mergeCell ref="B25:AP25"/>
    <mergeCell ref="B29:AP29"/>
    <mergeCell ref="B36:AP36"/>
    <mergeCell ref="B58:AP58"/>
    <mergeCell ref="B35:D35"/>
    <mergeCell ref="B57:D57"/>
    <mergeCell ref="B60:D60"/>
    <mergeCell ref="B28:D28"/>
    <mergeCell ref="B18:AP18"/>
    <mergeCell ref="B24:D24"/>
    <mergeCell ref="B6:AP6"/>
    <mergeCell ref="B16:B17"/>
    <mergeCell ref="C16:C17"/>
    <mergeCell ref="D16:D17"/>
    <mergeCell ref="E16:V16"/>
    <mergeCell ref="W16:AN16"/>
    <mergeCell ref="AO16:AO17"/>
    <mergeCell ref="AP16:AP17"/>
  </mergeCells>
  <pageMargins left="0.7" right="0.7" top="0.75" bottom="0.75" header="0.3" footer="0.3"/>
  <pageSetup paperSize="9" scale="4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view="pageBreakPreview" zoomScale="60" zoomScaleNormal="60" workbookViewId="0">
      <selection activeCell="AI2" sqref="AI2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64.8554687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2:42" x14ac:dyDescent="0.2">
      <c r="AI1" t="s">
        <v>200</v>
      </c>
    </row>
    <row r="2" spans="2:42" x14ac:dyDescent="0.2">
      <c r="AI2" t="s">
        <v>214</v>
      </c>
    </row>
    <row r="3" spans="2:42" x14ac:dyDescent="0.2">
      <c r="AI3" t="s">
        <v>216</v>
      </c>
    </row>
    <row r="4" spans="2:42" x14ac:dyDescent="0.2">
      <c r="AI4" t="s">
        <v>213</v>
      </c>
    </row>
    <row r="6" spans="2:42" s="1" customFormat="1" ht="20.100000000000001" customHeight="1" x14ac:dyDescent="0.2">
      <c r="B6" s="276" t="s">
        <v>207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</row>
    <row r="7" spans="2:42" s="1" customFormat="1" ht="20.100000000000001" customHeigh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9" spans="2:42" s="2" customFormat="1" ht="15" customHeight="1" x14ac:dyDescent="0.25">
      <c r="B9" s="2" t="s">
        <v>20</v>
      </c>
    </row>
    <row r="10" spans="2:42" s="2" customFormat="1" ht="15" customHeight="1" x14ac:dyDescent="0.25">
      <c r="B10" s="2" t="s">
        <v>19</v>
      </c>
    </row>
    <row r="11" spans="2:42" s="2" customFormat="1" ht="15" customHeight="1" x14ac:dyDescent="0.25">
      <c r="B11" s="2" t="s">
        <v>155</v>
      </c>
    </row>
    <row r="12" spans="2:42" s="2" customFormat="1" ht="15" customHeight="1" x14ac:dyDescent="0.25">
      <c r="B12" s="2" t="s">
        <v>21</v>
      </c>
    </row>
    <row r="13" spans="2:42" ht="15" customHeight="1" x14ac:dyDescent="0.25">
      <c r="B13" s="2" t="s">
        <v>44</v>
      </c>
      <c r="C13" s="2"/>
    </row>
    <row r="15" spans="2:42" ht="13.5" thickBot="1" x14ac:dyDescent="0.25"/>
    <row r="16" spans="2:42" s="53" customFormat="1" ht="17.25" customHeight="1" thickBot="1" x14ac:dyDescent="0.25">
      <c r="B16" s="285" t="s">
        <v>22</v>
      </c>
      <c r="C16" s="287" t="s">
        <v>40</v>
      </c>
      <c r="D16" s="289" t="s">
        <v>3</v>
      </c>
      <c r="E16" s="291" t="s">
        <v>179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3"/>
      <c r="W16" s="291" t="s">
        <v>180</v>
      </c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3"/>
      <c r="AO16" s="295" t="s">
        <v>5</v>
      </c>
      <c r="AP16" s="280" t="s">
        <v>6</v>
      </c>
    </row>
    <row r="17" spans="1:42" s="53" customFormat="1" ht="243" customHeight="1" thickBot="1" x14ac:dyDescent="0.25">
      <c r="B17" s="286"/>
      <c r="C17" s="288"/>
      <c r="D17" s="290"/>
      <c r="E17" s="54" t="s">
        <v>7</v>
      </c>
      <c r="F17" s="55" t="s">
        <v>8</v>
      </c>
      <c r="G17" s="56" t="s">
        <v>37</v>
      </c>
      <c r="H17" s="56" t="s">
        <v>9</v>
      </c>
      <c r="I17" s="56" t="s">
        <v>10</v>
      </c>
      <c r="J17" s="56" t="s">
        <v>11</v>
      </c>
      <c r="K17" s="56" t="s">
        <v>12</v>
      </c>
      <c r="L17" s="56" t="s">
        <v>13</v>
      </c>
      <c r="M17" s="56" t="s">
        <v>14</v>
      </c>
      <c r="N17" s="56" t="s">
        <v>15</v>
      </c>
      <c r="O17" s="57" t="s">
        <v>43</v>
      </c>
      <c r="P17" s="56" t="s">
        <v>18</v>
      </c>
      <c r="Q17" s="56" t="s">
        <v>16</v>
      </c>
      <c r="R17" s="56" t="s">
        <v>0</v>
      </c>
      <c r="S17" s="56" t="s">
        <v>17</v>
      </c>
      <c r="T17" s="56" t="s">
        <v>4</v>
      </c>
      <c r="U17" s="56" t="s">
        <v>1</v>
      </c>
      <c r="V17" s="58" t="s">
        <v>2</v>
      </c>
      <c r="W17" s="55" t="s">
        <v>7</v>
      </c>
      <c r="X17" s="55" t="s">
        <v>8</v>
      </c>
      <c r="Y17" s="55" t="s">
        <v>149</v>
      </c>
      <c r="Z17" s="55" t="s">
        <v>9</v>
      </c>
      <c r="AA17" s="55" t="s">
        <v>10</v>
      </c>
      <c r="AB17" s="55" t="s">
        <v>11</v>
      </c>
      <c r="AC17" s="55" t="s">
        <v>12</v>
      </c>
      <c r="AD17" s="55" t="s">
        <v>13</v>
      </c>
      <c r="AE17" s="56" t="s">
        <v>14</v>
      </c>
      <c r="AF17" s="56" t="s">
        <v>15</v>
      </c>
      <c r="AG17" s="57" t="s">
        <v>43</v>
      </c>
      <c r="AH17" s="56" t="s">
        <v>18</v>
      </c>
      <c r="AI17" s="56" t="s">
        <v>16</v>
      </c>
      <c r="AJ17" s="56" t="s">
        <v>0</v>
      </c>
      <c r="AK17" s="56" t="s">
        <v>17</v>
      </c>
      <c r="AL17" s="56" t="s">
        <v>4</v>
      </c>
      <c r="AM17" s="56" t="s">
        <v>1</v>
      </c>
      <c r="AN17" s="58" t="s">
        <v>2</v>
      </c>
      <c r="AO17" s="296"/>
      <c r="AP17" s="281"/>
    </row>
    <row r="18" spans="1:42" s="53" customFormat="1" ht="15" customHeight="1" thickBot="1" x14ac:dyDescent="0.25">
      <c r="A18" s="59"/>
      <c r="B18" s="282" t="s">
        <v>70</v>
      </c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4"/>
    </row>
    <row r="19" spans="1:42" s="53" customFormat="1" ht="15" customHeight="1" x14ac:dyDescent="0.2">
      <c r="A19" s="59"/>
      <c r="B19" s="60">
        <v>1</v>
      </c>
      <c r="C19" s="146" t="s">
        <v>42</v>
      </c>
      <c r="D19" s="22" t="s">
        <v>56</v>
      </c>
      <c r="E19" s="148">
        <v>25</v>
      </c>
      <c r="F19" s="78"/>
      <c r="G19" s="78"/>
      <c r="H19" s="80"/>
      <c r="I19" s="80"/>
      <c r="J19" s="80"/>
      <c r="K19" s="80"/>
      <c r="L19" s="80"/>
      <c r="M19" s="80"/>
      <c r="N19" s="80"/>
      <c r="O19" s="80"/>
      <c r="P19" s="78"/>
      <c r="Q19" s="80"/>
      <c r="R19" s="78"/>
      <c r="S19" s="78">
        <f t="shared" ref="S19:S23" si="0">SUM(E19:P19)</f>
        <v>25</v>
      </c>
      <c r="T19" s="78">
        <f t="shared" ref="T19:T23" si="1">SUM(E19:R19)</f>
        <v>25</v>
      </c>
      <c r="U19" s="125" t="s">
        <v>27</v>
      </c>
      <c r="V19" s="128">
        <f t="shared" ref="V19:V23" si="2">IF(T19=0,0,IF(T19&lt;25,0.5,TRUNC(T19/25)))</f>
        <v>1</v>
      </c>
      <c r="W19" s="147"/>
      <c r="X19" s="70"/>
      <c r="Y19" s="64"/>
      <c r="Z19" s="70"/>
      <c r="AA19" s="70"/>
      <c r="AB19" s="70"/>
      <c r="AC19" s="70"/>
      <c r="AD19" s="70"/>
      <c r="AE19" s="71"/>
      <c r="AF19" s="71"/>
      <c r="AG19" s="71"/>
      <c r="AH19" s="71"/>
      <c r="AI19" s="71"/>
      <c r="AJ19" s="64"/>
      <c r="AK19" s="72"/>
      <c r="AL19" s="72"/>
      <c r="AM19" s="67"/>
      <c r="AN19" s="73"/>
      <c r="AO19" s="161">
        <f>T19+AL19</f>
        <v>25</v>
      </c>
      <c r="AP19" s="75">
        <f>V19+AN19</f>
        <v>1</v>
      </c>
    </row>
    <row r="20" spans="1:42" s="53" customFormat="1" ht="15" customHeight="1" x14ac:dyDescent="0.2">
      <c r="A20" s="59"/>
      <c r="B20" s="76">
        <v>2</v>
      </c>
      <c r="C20" s="146" t="s">
        <v>42</v>
      </c>
      <c r="D20" s="22" t="s">
        <v>36</v>
      </c>
      <c r="E20" s="148">
        <v>15</v>
      </c>
      <c r="F20" s="78"/>
      <c r="G20" s="78"/>
      <c r="H20" s="80"/>
      <c r="I20" s="80"/>
      <c r="J20" s="80"/>
      <c r="K20" s="80"/>
      <c r="L20" s="80"/>
      <c r="M20" s="80"/>
      <c r="N20" s="80"/>
      <c r="O20" s="80"/>
      <c r="P20" s="78"/>
      <c r="Q20" s="80"/>
      <c r="R20" s="78">
        <v>10</v>
      </c>
      <c r="S20" s="78">
        <f t="shared" si="0"/>
        <v>15</v>
      </c>
      <c r="T20" s="78">
        <f t="shared" si="1"/>
        <v>25</v>
      </c>
      <c r="U20" s="125" t="s">
        <v>27</v>
      </c>
      <c r="V20" s="128">
        <f t="shared" si="2"/>
        <v>1</v>
      </c>
      <c r="W20" s="77"/>
      <c r="X20" s="85"/>
      <c r="Y20" s="78"/>
      <c r="Z20" s="85"/>
      <c r="AA20" s="85"/>
      <c r="AB20" s="85"/>
      <c r="AC20" s="85"/>
      <c r="AD20" s="85"/>
      <c r="AE20" s="79"/>
      <c r="AF20" s="79"/>
      <c r="AG20" s="79"/>
      <c r="AH20" s="79"/>
      <c r="AI20" s="79"/>
      <c r="AJ20" s="78"/>
      <c r="AK20" s="72"/>
      <c r="AL20" s="80"/>
      <c r="AM20" s="81"/>
      <c r="AN20" s="87"/>
      <c r="AO20" s="74">
        <f t="shared" ref="AO20:AO47" si="3">T20+AL20</f>
        <v>25</v>
      </c>
      <c r="AP20" s="75">
        <f t="shared" ref="AP20:AP39" si="4">V20+AN20</f>
        <v>1</v>
      </c>
    </row>
    <row r="21" spans="1:42" s="53" customFormat="1" ht="15" customHeight="1" x14ac:dyDescent="0.2">
      <c r="A21" s="59"/>
      <c r="B21" s="76">
        <v>3</v>
      </c>
      <c r="C21" s="146" t="s">
        <v>42</v>
      </c>
      <c r="D21" s="22" t="s">
        <v>34</v>
      </c>
      <c r="E21" s="24">
        <v>15</v>
      </c>
      <c r="F21" s="25"/>
      <c r="G21" s="25"/>
      <c r="H21" s="29"/>
      <c r="I21" s="29"/>
      <c r="J21" s="29"/>
      <c r="K21" s="29"/>
      <c r="L21" s="29"/>
      <c r="M21" s="29"/>
      <c r="N21" s="29"/>
      <c r="O21" s="29"/>
      <c r="P21" s="25"/>
      <c r="Q21" s="29"/>
      <c r="R21" s="25">
        <v>10</v>
      </c>
      <c r="S21" s="25">
        <f t="shared" si="0"/>
        <v>15</v>
      </c>
      <c r="T21" s="25">
        <f t="shared" si="1"/>
        <v>25</v>
      </c>
      <c r="U21" s="32" t="s">
        <v>27</v>
      </c>
      <c r="V21" s="33">
        <f t="shared" si="2"/>
        <v>1</v>
      </c>
      <c r="W21" s="26"/>
      <c r="X21" s="25"/>
      <c r="Y21" s="35"/>
      <c r="Z21" s="36"/>
      <c r="AA21" s="36"/>
      <c r="AB21" s="36"/>
      <c r="AC21" s="36"/>
      <c r="AD21" s="36"/>
      <c r="AE21" s="27"/>
      <c r="AF21" s="27"/>
      <c r="AG21" s="27"/>
      <c r="AH21" s="27"/>
      <c r="AI21" s="27"/>
      <c r="AJ21" s="25"/>
      <c r="AK21" s="28"/>
      <c r="AL21" s="29"/>
      <c r="AM21" s="30"/>
      <c r="AN21" s="37"/>
      <c r="AO21" s="74">
        <f t="shared" si="3"/>
        <v>25</v>
      </c>
      <c r="AP21" s="75">
        <f t="shared" si="4"/>
        <v>1</v>
      </c>
    </row>
    <row r="22" spans="1:42" s="53" customFormat="1" ht="15" customHeight="1" x14ac:dyDescent="0.2">
      <c r="A22" s="59"/>
      <c r="B22" s="76">
        <v>4</v>
      </c>
      <c r="C22" s="146" t="s">
        <v>42</v>
      </c>
      <c r="D22" s="22" t="s">
        <v>167</v>
      </c>
      <c r="E22" s="24">
        <v>10</v>
      </c>
      <c r="F22" s="25"/>
      <c r="G22" s="25"/>
      <c r="H22" s="29"/>
      <c r="I22" s="29"/>
      <c r="J22" s="29"/>
      <c r="K22" s="29"/>
      <c r="L22" s="29"/>
      <c r="M22" s="29"/>
      <c r="N22" s="29"/>
      <c r="O22" s="29"/>
      <c r="P22" s="25"/>
      <c r="Q22" s="29"/>
      <c r="R22" s="25">
        <v>15</v>
      </c>
      <c r="S22" s="25">
        <f t="shared" si="0"/>
        <v>10</v>
      </c>
      <c r="T22" s="25">
        <f t="shared" si="1"/>
        <v>25</v>
      </c>
      <c r="U22" s="32" t="s">
        <v>27</v>
      </c>
      <c r="V22" s="33">
        <f t="shared" si="2"/>
        <v>1</v>
      </c>
      <c r="W22" s="26"/>
      <c r="X22" s="25"/>
      <c r="Y22" s="35"/>
      <c r="Z22" s="36"/>
      <c r="AA22" s="36"/>
      <c r="AB22" s="36"/>
      <c r="AC22" s="36"/>
      <c r="AD22" s="36"/>
      <c r="AE22" s="27"/>
      <c r="AF22" s="27"/>
      <c r="AG22" s="27"/>
      <c r="AH22" s="27"/>
      <c r="AI22" s="27"/>
      <c r="AJ22" s="25"/>
      <c r="AK22" s="28"/>
      <c r="AL22" s="29"/>
      <c r="AM22" s="30"/>
      <c r="AN22" s="31"/>
      <c r="AO22" s="74"/>
      <c r="AP22" s="75">
        <f t="shared" si="4"/>
        <v>1</v>
      </c>
    </row>
    <row r="23" spans="1:42" s="53" customFormat="1" ht="15" customHeight="1" x14ac:dyDescent="0.2">
      <c r="A23" s="59"/>
      <c r="B23" s="76">
        <v>5</v>
      </c>
      <c r="C23" s="146" t="s">
        <v>42</v>
      </c>
      <c r="D23" s="171" t="s">
        <v>171</v>
      </c>
      <c r="E23" s="24">
        <v>20</v>
      </c>
      <c r="F23" s="25"/>
      <c r="G23" s="25">
        <v>5</v>
      </c>
      <c r="H23" s="29"/>
      <c r="I23" s="29"/>
      <c r="J23" s="29"/>
      <c r="K23" s="29">
        <v>10</v>
      </c>
      <c r="L23" s="29"/>
      <c r="M23" s="29"/>
      <c r="N23" s="29"/>
      <c r="O23" s="29"/>
      <c r="P23" s="25"/>
      <c r="Q23" s="29"/>
      <c r="R23" s="25">
        <v>15</v>
      </c>
      <c r="S23" s="25">
        <f t="shared" si="0"/>
        <v>35</v>
      </c>
      <c r="T23" s="25">
        <f t="shared" si="1"/>
        <v>50</v>
      </c>
      <c r="U23" s="32" t="s">
        <v>95</v>
      </c>
      <c r="V23" s="33">
        <f t="shared" si="2"/>
        <v>2</v>
      </c>
      <c r="W23" s="26"/>
      <c r="X23" s="25"/>
      <c r="Y23" s="35"/>
      <c r="Z23" s="36"/>
      <c r="AA23" s="36"/>
      <c r="AB23" s="36"/>
      <c r="AC23" s="36"/>
      <c r="AD23" s="36"/>
      <c r="AE23" s="27"/>
      <c r="AF23" s="27"/>
      <c r="AG23" s="27"/>
      <c r="AH23" s="27"/>
      <c r="AI23" s="27"/>
      <c r="AJ23" s="25"/>
      <c r="AK23" s="28"/>
      <c r="AL23" s="29"/>
      <c r="AM23" s="30"/>
      <c r="AN23" s="31"/>
      <c r="AO23" s="74"/>
      <c r="AP23" s="75">
        <f t="shared" si="4"/>
        <v>2</v>
      </c>
    </row>
    <row r="24" spans="1:42" s="53" customFormat="1" ht="15" customHeight="1" x14ac:dyDescent="0.2">
      <c r="A24" s="59"/>
      <c r="B24" s="76">
        <v>6</v>
      </c>
      <c r="C24" s="146" t="s">
        <v>42</v>
      </c>
      <c r="D24" s="171" t="s">
        <v>168</v>
      </c>
      <c r="E24" s="26"/>
      <c r="F24" s="25"/>
      <c r="G24" s="25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5"/>
      <c r="S24" s="28"/>
      <c r="T24" s="29"/>
      <c r="U24" s="30"/>
      <c r="V24" s="31"/>
      <c r="W24" s="24">
        <v>20</v>
      </c>
      <c r="X24" s="25"/>
      <c r="Y24" s="25">
        <v>10</v>
      </c>
      <c r="Z24" s="29"/>
      <c r="AA24" s="29"/>
      <c r="AB24" s="29"/>
      <c r="AC24" s="29">
        <v>10</v>
      </c>
      <c r="AD24" s="29"/>
      <c r="AE24" s="29"/>
      <c r="AF24" s="29"/>
      <c r="AG24" s="29"/>
      <c r="AH24" s="25"/>
      <c r="AI24" s="29"/>
      <c r="AJ24" s="25">
        <v>35</v>
      </c>
      <c r="AK24" s="25">
        <f t="shared" ref="AK24" si="5">SUM(W24:AH24)</f>
        <v>40</v>
      </c>
      <c r="AL24" s="25">
        <f t="shared" ref="AL24" si="6">SUM(W24:AJ24)</f>
        <v>75</v>
      </c>
      <c r="AM24" s="32" t="s">
        <v>27</v>
      </c>
      <c r="AN24" s="33">
        <f t="shared" ref="AN24" si="7">IF(AL24=0,0,IF(AL24&lt;25,0.5,TRUNC(AL24/25)))</f>
        <v>3</v>
      </c>
      <c r="AO24" s="74">
        <f t="shared" si="3"/>
        <v>75</v>
      </c>
      <c r="AP24" s="75">
        <f t="shared" si="4"/>
        <v>3</v>
      </c>
    </row>
    <row r="25" spans="1:42" s="53" customFormat="1" ht="15" customHeight="1" x14ac:dyDescent="0.2">
      <c r="A25" s="59"/>
      <c r="B25" s="76">
        <v>7</v>
      </c>
      <c r="C25" s="146" t="s">
        <v>42</v>
      </c>
      <c r="D25" s="171" t="s">
        <v>175</v>
      </c>
      <c r="E25" s="24">
        <v>20</v>
      </c>
      <c r="F25" s="25"/>
      <c r="G25" s="25">
        <v>5</v>
      </c>
      <c r="H25" s="29"/>
      <c r="I25" s="29"/>
      <c r="J25" s="29"/>
      <c r="K25" s="29">
        <v>20</v>
      </c>
      <c r="L25" s="29"/>
      <c r="M25" s="29"/>
      <c r="N25" s="29"/>
      <c r="O25" s="29"/>
      <c r="P25" s="25"/>
      <c r="Q25" s="29"/>
      <c r="R25" s="25">
        <v>15</v>
      </c>
      <c r="S25" s="25">
        <f t="shared" ref="S25:S26" si="8">SUM(E25:P25)</f>
        <v>45</v>
      </c>
      <c r="T25" s="25">
        <f t="shared" ref="T25:T26" si="9">SUM(E25:R25)</f>
        <v>60</v>
      </c>
      <c r="U25" s="32" t="s">
        <v>95</v>
      </c>
      <c r="V25" s="33">
        <f t="shared" ref="V25:V26" si="10">IF(T25=0,0,IF(T25&lt;25,0.5,TRUNC(T25/25)))</f>
        <v>2</v>
      </c>
      <c r="W25" s="24"/>
      <c r="X25" s="34"/>
      <c r="Y25" s="25"/>
      <c r="Z25" s="38"/>
      <c r="AA25" s="38"/>
      <c r="AB25" s="38"/>
      <c r="AC25" s="38"/>
      <c r="AD25" s="38"/>
      <c r="AE25" s="29"/>
      <c r="AF25" s="29"/>
      <c r="AG25" s="29"/>
      <c r="AH25" s="25"/>
      <c r="AI25" s="29"/>
      <c r="AJ25" s="25"/>
      <c r="AK25" s="39"/>
      <c r="AL25" s="25"/>
      <c r="AM25" s="32"/>
      <c r="AN25" s="33"/>
      <c r="AO25" s="74"/>
      <c r="AP25" s="75">
        <f t="shared" si="4"/>
        <v>2</v>
      </c>
    </row>
    <row r="26" spans="1:42" s="53" customFormat="1" ht="15" customHeight="1" x14ac:dyDescent="0.2">
      <c r="A26" s="59"/>
      <c r="B26" s="76">
        <v>8</v>
      </c>
      <c r="C26" s="146" t="s">
        <v>42</v>
      </c>
      <c r="D26" s="22" t="s">
        <v>172</v>
      </c>
      <c r="E26" s="24">
        <v>20</v>
      </c>
      <c r="F26" s="25"/>
      <c r="G26" s="25">
        <v>15</v>
      </c>
      <c r="H26" s="29"/>
      <c r="I26" s="29"/>
      <c r="J26" s="29"/>
      <c r="K26" s="29">
        <v>20</v>
      </c>
      <c r="L26" s="29"/>
      <c r="M26" s="29"/>
      <c r="N26" s="29"/>
      <c r="O26" s="29"/>
      <c r="P26" s="25"/>
      <c r="Q26" s="29"/>
      <c r="R26" s="25"/>
      <c r="S26" s="25">
        <f t="shared" si="8"/>
        <v>55</v>
      </c>
      <c r="T26" s="25">
        <f t="shared" si="9"/>
        <v>55</v>
      </c>
      <c r="U26" s="32" t="s">
        <v>27</v>
      </c>
      <c r="V26" s="33">
        <f t="shared" si="10"/>
        <v>2</v>
      </c>
      <c r="W26" s="26"/>
      <c r="X26" s="36"/>
      <c r="Y26" s="25"/>
      <c r="Z26" s="36"/>
      <c r="AA26" s="36"/>
      <c r="AB26" s="36"/>
      <c r="AC26" s="36"/>
      <c r="AD26" s="36"/>
      <c r="AE26" s="27"/>
      <c r="AF26" s="27"/>
      <c r="AG26" s="27"/>
      <c r="AH26" s="27"/>
      <c r="AI26" s="27"/>
      <c r="AJ26" s="25"/>
      <c r="AK26" s="28"/>
      <c r="AL26" s="29"/>
      <c r="AM26" s="30"/>
      <c r="AN26" s="37"/>
      <c r="AO26" s="74">
        <f t="shared" si="3"/>
        <v>55</v>
      </c>
      <c r="AP26" s="75">
        <f t="shared" si="4"/>
        <v>2</v>
      </c>
    </row>
    <row r="27" spans="1:42" s="53" customFormat="1" ht="15" customHeight="1" x14ac:dyDescent="0.2">
      <c r="A27" s="59"/>
      <c r="B27" s="76">
        <v>9</v>
      </c>
      <c r="C27" s="146" t="s">
        <v>42</v>
      </c>
      <c r="D27" s="22" t="s">
        <v>173</v>
      </c>
      <c r="E27" s="24"/>
      <c r="F27" s="25"/>
      <c r="G27" s="25"/>
      <c r="H27" s="29"/>
      <c r="I27" s="29"/>
      <c r="J27" s="29"/>
      <c r="K27" s="29"/>
      <c r="L27" s="29"/>
      <c r="M27" s="29"/>
      <c r="N27" s="29"/>
      <c r="O27" s="29"/>
      <c r="P27" s="25"/>
      <c r="Q27" s="29"/>
      <c r="R27" s="25"/>
      <c r="S27" s="25"/>
      <c r="T27" s="25"/>
      <c r="U27" s="32"/>
      <c r="V27" s="33"/>
      <c r="W27" s="24">
        <v>20</v>
      </c>
      <c r="X27" s="25"/>
      <c r="Y27" s="25">
        <v>15</v>
      </c>
      <c r="Z27" s="29"/>
      <c r="AA27" s="29"/>
      <c r="AB27" s="29"/>
      <c r="AC27" s="29">
        <v>20</v>
      </c>
      <c r="AD27" s="29"/>
      <c r="AE27" s="29"/>
      <c r="AF27" s="29"/>
      <c r="AG27" s="29"/>
      <c r="AH27" s="25"/>
      <c r="AI27" s="29"/>
      <c r="AJ27" s="25">
        <v>5</v>
      </c>
      <c r="AK27" s="25">
        <f t="shared" ref="AK27" si="11">SUM(W27:AH27)</f>
        <v>55</v>
      </c>
      <c r="AL27" s="25">
        <f t="shared" ref="AL27" si="12">SUM(W27:AJ27)</f>
        <v>60</v>
      </c>
      <c r="AM27" s="32" t="s">
        <v>95</v>
      </c>
      <c r="AN27" s="33">
        <f t="shared" ref="AN27" si="13">IF(AL27=0,0,IF(AL27&lt;25,0.5,TRUNC(AL27/25)))</f>
        <v>2</v>
      </c>
      <c r="AO27" s="74"/>
      <c r="AP27" s="75">
        <f t="shared" si="4"/>
        <v>2</v>
      </c>
    </row>
    <row r="28" spans="1:42" s="53" customFormat="1" ht="15" customHeight="1" x14ac:dyDescent="0.2">
      <c r="A28" s="90"/>
      <c r="B28" s="76">
        <v>10</v>
      </c>
      <c r="C28" s="146" t="s">
        <v>42</v>
      </c>
      <c r="D28" s="22" t="s">
        <v>85</v>
      </c>
      <c r="E28" s="24">
        <v>15</v>
      </c>
      <c r="F28" s="25"/>
      <c r="G28" s="25">
        <v>10</v>
      </c>
      <c r="H28" s="29"/>
      <c r="I28" s="29"/>
      <c r="J28" s="29"/>
      <c r="K28" s="29">
        <v>20</v>
      </c>
      <c r="L28" s="29"/>
      <c r="M28" s="29"/>
      <c r="N28" s="29"/>
      <c r="O28" s="29"/>
      <c r="P28" s="25"/>
      <c r="Q28" s="29"/>
      <c r="R28" s="25">
        <v>30</v>
      </c>
      <c r="S28" s="25">
        <f t="shared" ref="S28" si="14">SUM(E28:P28)</f>
        <v>45</v>
      </c>
      <c r="T28" s="25">
        <f t="shared" ref="T28" si="15">SUM(E28:R28)</f>
        <v>75</v>
      </c>
      <c r="U28" s="32" t="s">
        <v>95</v>
      </c>
      <c r="V28" s="33">
        <f t="shared" ref="V28" si="16">IF(T28=0,0,IF(T28&lt;25,0.5,TRUNC(T28/25)))</f>
        <v>3</v>
      </c>
      <c r="W28" s="26"/>
      <c r="X28" s="36"/>
      <c r="Y28" s="25"/>
      <c r="Z28" s="36"/>
      <c r="AA28" s="36"/>
      <c r="AB28" s="36"/>
      <c r="AC28" s="36"/>
      <c r="AD28" s="36"/>
      <c r="AE28" s="27"/>
      <c r="AF28" s="27"/>
      <c r="AG28" s="27"/>
      <c r="AH28" s="27"/>
      <c r="AI28" s="27"/>
      <c r="AJ28" s="25"/>
      <c r="AK28" s="28"/>
      <c r="AL28" s="29"/>
      <c r="AM28" s="30"/>
      <c r="AN28" s="37"/>
      <c r="AO28" s="74">
        <f t="shared" si="3"/>
        <v>75</v>
      </c>
      <c r="AP28" s="75">
        <f t="shared" si="4"/>
        <v>3</v>
      </c>
    </row>
    <row r="29" spans="1:42" s="53" customFormat="1" ht="15" customHeight="1" x14ac:dyDescent="0.2">
      <c r="A29" s="90"/>
      <c r="B29" s="76">
        <v>11</v>
      </c>
      <c r="C29" s="146" t="s">
        <v>42</v>
      </c>
      <c r="D29" s="22" t="s">
        <v>86</v>
      </c>
      <c r="E29" s="26"/>
      <c r="F29" s="25"/>
      <c r="G29" s="25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5"/>
      <c r="S29" s="28"/>
      <c r="T29" s="29"/>
      <c r="U29" s="40"/>
      <c r="V29" s="31"/>
      <c r="W29" s="24">
        <v>15</v>
      </c>
      <c r="X29" s="25"/>
      <c r="Y29" s="25">
        <v>10</v>
      </c>
      <c r="Z29" s="29"/>
      <c r="AA29" s="29"/>
      <c r="AB29" s="29"/>
      <c r="AC29" s="29">
        <v>20</v>
      </c>
      <c r="AD29" s="29"/>
      <c r="AE29" s="29"/>
      <c r="AF29" s="29"/>
      <c r="AG29" s="29"/>
      <c r="AH29" s="25"/>
      <c r="AI29" s="29"/>
      <c r="AJ29" s="25">
        <v>30</v>
      </c>
      <c r="AK29" s="25">
        <f t="shared" ref="AK29" si="17">SUM(W29:AH29)</f>
        <v>45</v>
      </c>
      <c r="AL29" s="25">
        <f t="shared" ref="AL29" si="18">SUM(W29:AJ29)</f>
        <v>75</v>
      </c>
      <c r="AM29" s="32" t="s">
        <v>95</v>
      </c>
      <c r="AN29" s="33">
        <f t="shared" ref="AN29" si="19">IF(AL29=0,0,IF(AL29&lt;25,0.5,TRUNC(AL29/25)))</f>
        <v>3</v>
      </c>
      <c r="AO29" s="74">
        <f t="shared" si="3"/>
        <v>75</v>
      </c>
      <c r="AP29" s="75">
        <f t="shared" si="4"/>
        <v>3</v>
      </c>
    </row>
    <row r="30" spans="1:42" s="53" customFormat="1" ht="15" customHeight="1" x14ac:dyDescent="0.2">
      <c r="A30" s="90"/>
      <c r="B30" s="76">
        <v>12</v>
      </c>
      <c r="C30" s="146" t="s">
        <v>42</v>
      </c>
      <c r="D30" s="22" t="s">
        <v>87</v>
      </c>
      <c r="E30" s="24">
        <v>15</v>
      </c>
      <c r="F30" s="25"/>
      <c r="G30" s="25">
        <v>10</v>
      </c>
      <c r="H30" s="29"/>
      <c r="I30" s="29"/>
      <c r="J30" s="29"/>
      <c r="K30" s="29">
        <v>20</v>
      </c>
      <c r="L30" s="29"/>
      <c r="M30" s="29"/>
      <c r="N30" s="29"/>
      <c r="O30" s="29"/>
      <c r="P30" s="25"/>
      <c r="Q30" s="29"/>
      <c r="R30" s="25">
        <v>30</v>
      </c>
      <c r="S30" s="25">
        <f t="shared" ref="S30" si="20">SUM(E30:P30)</f>
        <v>45</v>
      </c>
      <c r="T30" s="25">
        <f t="shared" ref="T30" si="21">SUM(E30:R30)</f>
        <v>75</v>
      </c>
      <c r="U30" s="32" t="s">
        <v>95</v>
      </c>
      <c r="V30" s="33">
        <f t="shared" ref="V30" si="22">IF(T30=0,0,IF(T30&lt;25,0.5,TRUNC(T30/25)))</f>
        <v>3</v>
      </c>
      <c r="W30" s="26"/>
      <c r="X30" s="36"/>
      <c r="Y30" s="25"/>
      <c r="Z30" s="36"/>
      <c r="AA30" s="36"/>
      <c r="AB30" s="36"/>
      <c r="AC30" s="36"/>
      <c r="AD30" s="36"/>
      <c r="AE30" s="27"/>
      <c r="AF30" s="27"/>
      <c r="AG30" s="27"/>
      <c r="AH30" s="27"/>
      <c r="AI30" s="27"/>
      <c r="AJ30" s="25"/>
      <c r="AK30" s="28"/>
      <c r="AL30" s="29"/>
      <c r="AM30" s="30"/>
      <c r="AN30" s="37"/>
      <c r="AO30" s="74">
        <f t="shared" si="3"/>
        <v>75</v>
      </c>
      <c r="AP30" s="75">
        <f t="shared" si="4"/>
        <v>3</v>
      </c>
    </row>
    <row r="31" spans="1:42" s="53" customFormat="1" ht="15" customHeight="1" x14ac:dyDescent="0.2">
      <c r="A31" s="90"/>
      <c r="B31" s="76">
        <v>13</v>
      </c>
      <c r="C31" s="146" t="s">
        <v>42</v>
      </c>
      <c r="D31" s="22" t="s">
        <v>90</v>
      </c>
      <c r="E31" s="26"/>
      <c r="F31" s="25"/>
      <c r="G31" s="25"/>
      <c r="H31" s="27"/>
      <c r="I31" s="29"/>
      <c r="J31" s="27"/>
      <c r="K31" s="27"/>
      <c r="L31" s="27"/>
      <c r="M31" s="27"/>
      <c r="N31" s="27"/>
      <c r="O31" s="27"/>
      <c r="P31" s="27"/>
      <c r="Q31" s="27"/>
      <c r="R31" s="25"/>
      <c r="S31" s="28"/>
      <c r="T31" s="29"/>
      <c r="U31" s="30"/>
      <c r="V31" s="31"/>
      <c r="W31" s="24">
        <v>15</v>
      </c>
      <c r="X31" s="25"/>
      <c r="Y31" s="25">
        <v>5</v>
      </c>
      <c r="Z31" s="29"/>
      <c r="AA31" s="29"/>
      <c r="AB31" s="29"/>
      <c r="AC31" s="29">
        <v>20</v>
      </c>
      <c r="AD31" s="29"/>
      <c r="AE31" s="29"/>
      <c r="AF31" s="29"/>
      <c r="AG31" s="29"/>
      <c r="AH31" s="25"/>
      <c r="AI31" s="29"/>
      <c r="AJ31" s="25">
        <v>35</v>
      </c>
      <c r="AK31" s="25">
        <f t="shared" ref="AK31:AK32" si="23">SUM(W31:AH31)</f>
        <v>40</v>
      </c>
      <c r="AL31" s="25">
        <f t="shared" ref="AL31:AL32" si="24">SUM(W31:AJ31)</f>
        <v>75</v>
      </c>
      <c r="AM31" s="32" t="s">
        <v>95</v>
      </c>
      <c r="AN31" s="33">
        <f t="shared" ref="AN31:AN32" si="25">IF(AL31=0,0,IF(AL31&lt;25,0.5,TRUNC(AL31/25)))</f>
        <v>3</v>
      </c>
      <c r="AO31" s="74">
        <f t="shared" si="3"/>
        <v>75</v>
      </c>
      <c r="AP31" s="75">
        <f t="shared" si="4"/>
        <v>3</v>
      </c>
    </row>
    <row r="32" spans="1:42" s="53" customFormat="1" ht="15" customHeight="1" x14ac:dyDescent="0.2">
      <c r="A32" s="59"/>
      <c r="B32" s="76">
        <v>14</v>
      </c>
      <c r="C32" s="146" t="s">
        <v>42</v>
      </c>
      <c r="D32" s="22" t="s">
        <v>91</v>
      </c>
      <c r="E32" s="24"/>
      <c r="F32" s="25"/>
      <c r="G32" s="25"/>
      <c r="H32" s="29"/>
      <c r="I32" s="29"/>
      <c r="J32" s="29"/>
      <c r="K32" s="29"/>
      <c r="L32" s="29"/>
      <c r="M32" s="29"/>
      <c r="N32" s="29"/>
      <c r="O32" s="29"/>
      <c r="P32" s="25"/>
      <c r="Q32" s="29"/>
      <c r="R32" s="25"/>
      <c r="S32" s="25"/>
      <c r="T32" s="25"/>
      <c r="U32" s="32"/>
      <c r="V32" s="33"/>
      <c r="W32" s="24">
        <v>15</v>
      </c>
      <c r="X32" s="25"/>
      <c r="Y32" s="25">
        <v>10</v>
      </c>
      <c r="Z32" s="29"/>
      <c r="AA32" s="29"/>
      <c r="AB32" s="29"/>
      <c r="AC32" s="29">
        <v>20</v>
      </c>
      <c r="AD32" s="29"/>
      <c r="AE32" s="29"/>
      <c r="AF32" s="29"/>
      <c r="AG32" s="29"/>
      <c r="AH32" s="25"/>
      <c r="AI32" s="29"/>
      <c r="AJ32" s="25">
        <v>30</v>
      </c>
      <c r="AK32" s="25">
        <f t="shared" si="23"/>
        <v>45</v>
      </c>
      <c r="AL32" s="25">
        <f t="shared" si="24"/>
        <v>75</v>
      </c>
      <c r="AM32" s="32" t="s">
        <v>95</v>
      </c>
      <c r="AN32" s="33">
        <f t="shared" si="25"/>
        <v>3</v>
      </c>
      <c r="AO32" s="74">
        <f t="shared" si="3"/>
        <v>75</v>
      </c>
      <c r="AP32" s="75">
        <f t="shared" si="4"/>
        <v>3</v>
      </c>
    </row>
    <row r="33" spans="1:42" s="53" customFormat="1" ht="15" customHeight="1" x14ac:dyDescent="0.2">
      <c r="A33" s="59"/>
      <c r="B33" s="76">
        <v>15</v>
      </c>
      <c r="C33" s="146" t="s">
        <v>42</v>
      </c>
      <c r="D33" s="22" t="s">
        <v>102</v>
      </c>
      <c r="E33" s="24"/>
      <c r="F33" s="25"/>
      <c r="G33" s="25">
        <v>15</v>
      </c>
      <c r="H33" s="29"/>
      <c r="I33" s="29"/>
      <c r="J33" s="29"/>
      <c r="K33" s="29">
        <v>35</v>
      </c>
      <c r="L33" s="29"/>
      <c r="M33" s="29"/>
      <c r="N33" s="29"/>
      <c r="O33" s="29"/>
      <c r="P33" s="25"/>
      <c r="Q33" s="29"/>
      <c r="R33" s="25">
        <v>25</v>
      </c>
      <c r="S33" s="25">
        <f t="shared" ref="S33:S34" si="26">SUM(E33:P33)</f>
        <v>50</v>
      </c>
      <c r="T33" s="28">
        <f t="shared" ref="T33:T34" si="27">SUM(E33:R33)</f>
        <v>75</v>
      </c>
      <c r="U33" s="32" t="s">
        <v>95</v>
      </c>
      <c r="V33" s="33">
        <f t="shared" ref="V33:V34" si="28">IF(T33=0,0,IF(T33&lt;25,0.5,TRUNC(T33/25)))</f>
        <v>3</v>
      </c>
      <c r="W33" s="26"/>
      <c r="X33" s="36"/>
      <c r="Y33" s="25"/>
      <c r="Z33" s="36"/>
      <c r="AA33" s="36"/>
      <c r="AB33" s="36"/>
      <c r="AC33" s="36"/>
      <c r="AD33" s="36"/>
      <c r="AE33" s="27"/>
      <c r="AF33" s="27"/>
      <c r="AG33" s="27"/>
      <c r="AH33" s="27"/>
      <c r="AI33" s="27"/>
      <c r="AJ33" s="25"/>
      <c r="AK33" s="28"/>
      <c r="AL33" s="29"/>
      <c r="AM33" s="30"/>
      <c r="AN33" s="37"/>
      <c r="AO33" s="74">
        <f t="shared" si="3"/>
        <v>75</v>
      </c>
      <c r="AP33" s="75">
        <f t="shared" si="4"/>
        <v>3</v>
      </c>
    </row>
    <row r="34" spans="1:42" s="53" customFormat="1" ht="15" customHeight="1" x14ac:dyDescent="0.2">
      <c r="A34" s="59"/>
      <c r="B34" s="76">
        <v>16</v>
      </c>
      <c r="C34" s="146" t="s">
        <v>42</v>
      </c>
      <c r="D34" s="22" t="s">
        <v>103</v>
      </c>
      <c r="E34" s="24">
        <v>15</v>
      </c>
      <c r="F34" s="25"/>
      <c r="G34" s="25">
        <v>15</v>
      </c>
      <c r="H34" s="29"/>
      <c r="I34" s="29"/>
      <c r="J34" s="29"/>
      <c r="K34" s="29">
        <v>20</v>
      </c>
      <c r="L34" s="29"/>
      <c r="M34" s="29"/>
      <c r="N34" s="29"/>
      <c r="O34" s="29"/>
      <c r="P34" s="25"/>
      <c r="Q34" s="29"/>
      <c r="R34" s="25"/>
      <c r="S34" s="25">
        <f t="shared" si="26"/>
        <v>50</v>
      </c>
      <c r="T34" s="28">
        <f t="shared" si="27"/>
        <v>50</v>
      </c>
      <c r="U34" s="32" t="s">
        <v>27</v>
      </c>
      <c r="V34" s="33">
        <f t="shared" si="28"/>
        <v>2</v>
      </c>
      <c r="W34" s="26"/>
      <c r="X34" s="36"/>
      <c r="Y34" s="25"/>
      <c r="Z34" s="36"/>
      <c r="AA34" s="36"/>
      <c r="AB34" s="36"/>
      <c r="AC34" s="36"/>
      <c r="AD34" s="36"/>
      <c r="AE34" s="27"/>
      <c r="AF34" s="27"/>
      <c r="AG34" s="27"/>
      <c r="AH34" s="27"/>
      <c r="AI34" s="27"/>
      <c r="AJ34" s="25"/>
      <c r="AK34" s="28"/>
      <c r="AL34" s="29"/>
      <c r="AM34" s="30"/>
      <c r="AN34" s="37"/>
      <c r="AO34" s="74">
        <f t="shared" si="3"/>
        <v>50</v>
      </c>
      <c r="AP34" s="75">
        <f t="shared" si="4"/>
        <v>2</v>
      </c>
    </row>
    <row r="35" spans="1:42" s="53" customFormat="1" ht="15" customHeight="1" x14ac:dyDescent="0.2">
      <c r="A35" s="90"/>
      <c r="B35" s="76">
        <v>17</v>
      </c>
      <c r="C35" s="146" t="s">
        <v>42</v>
      </c>
      <c r="D35" s="22" t="s">
        <v>104</v>
      </c>
      <c r="E35" s="26"/>
      <c r="F35" s="25"/>
      <c r="G35" s="35"/>
      <c r="H35" s="36"/>
      <c r="I35" s="36"/>
      <c r="J35" s="36"/>
      <c r="K35" s="36"/>
      <c r="L35" s="36"/>
      <c r="M35" s="27"/>
      <c r="N35" s="27"/>
      <c r="O35" s="27"/>
      <c r="P35" s="27"/>
      <c r="Q35" s="27"/>
      <c r="R35" s="25"/>
      <c r="S35" s="28"/>
      <c r="T35" s="29"/>
      <c r="U35" s="30"/>
      <c r="V35" s="31"/>
      <c r="W35" s="24"/>
      <c r="X35" s="25"/>
      <c r="Y35" s="25">
        <v>15</v>
      </c>
      <c r="Z35" s="29"/>
      <c r="AA35" s="29"/>
      <c r="AB35" s="29"/>
      <c r="AC35" s="29">
        <v>35</v>
      </c>
      <c r="AD35" s="29"/>
      <c r="AE35" s="29"/>
      <c r="AF35" s="29"/>
      <c r="AG35" s="29"/>
      <c r="AH35" s="25"/>
      <c r="AI35" s="29"/>
      <c r="AJ35" s="25">
        <v>25</v>
      </c>
      <c r="AK35" s="25">
        <f t="shared" ref="AK35" si="29">SUM(W35:AH35)</f>
        <v>50</v>
      </c>
      <c r="AL35" s="28">
        <f t="shared" ref="AL35" si="30">SUM(W35:AJ35)</f>
        <v>75</v>
      </c>
      <c r="AM35" s="32" t="s">
        <v>95</v>
      </c>
      <c r="AN35" s="33">
        <f t="shared" ref="AN35" si="31">IF(AL35=0,0,IF(AL35&lt;25,0.5,TRUNC(AL35/25)))</f>
        <v>3</v>
      </c>
      <c r="AO35" s="74">
        <f t="shared" si="3"/>
        <v>75</v>
      </c>
      <c r="AP35" s="75">
        <f t="shared" si="4"/>
        <v>3</v>
      </c>
    </row>
    <row r="36" spans="1:42" s="53" customFormat="1" ht="15" customHeight="1" x14ac:dyDescent="0.2">
      <c r="A36" s="90"/>
      <c r="B36" s="76">
        <v>18</v>
      </c>
      <c r="C36" s="146" t="s">
        <v>42</v>
      </c>
      <c r="D36" s="22" t="s">
        <v>106</v>
      </c>
      <c r="E36" s="24"/>
      <c r="F36" s="25"/>
      <c r="G36" s="25">
        <v>15</v>
      </c>
      <c r="H36" s="29"/>
      <c r="I36" s="29"/>
      <c r="J36" s="29"/>
      <c r="K36" s="29">
        <v>35</v>
      </c>
      <c r="L36" s="29"/>
      <c r="M36" s="29"/>
      <c r="N36" s="29"/>
      <c r="O36" s="29"/>
      <c r="P36" s="25"/>
      <c r="Q36" s="29"/>
      <c r="R36" s="25">
        <v>25</v>
      </c>
      <c r="S36" s="25">
        <f t="shared" ref="S36" si="32">SUM(E36:P36)</f>
        <v>50</v>
      </c>
      <c r="T36" s="28">
        <f t="shared" ref="T36" si="33">SUM(E36:R36)</f>
        <v>75</v>
      </c>
      <c r="U36" s="32" t="s">
        <v>95</v>
      </c>
      <c r="V36" s="33">
        <f t="shared" ref="V36" si="34">IF(T36=0,0,IF(T36&lt;25,0.5,TRUNC(T36/25)))</f>
        <v>3</v>
      </c>
      <c r="W36" s="26"/>
      <c r="X36" s="36"/>
      <c r="Y36" s="25"/>
      <c r="Z36" s="36"/>
      <c r="AA36" s="36"/>
      <c r="AB36" s="36"/>
      <c r="AC36" s="36"/>
      <c r="AD36" s="36"/>
      <c r="AE36" s="27"/>
      <c r="AF36" s="27"/>
      <c r="AG36" s="27"/>
      <c r="AH36" s="27"/>
      <c r="AI36" s="27"/>
      <c r="AJ36" s="25"/>
      <c r="AK36" s="28"/>
      <c r="AL36" s="29"/>
      <c r="AM36" s="30"/>
      <c r="AN36" s="37"/>
      <c r="AO36" s="74">
        <f t="shared" si="3"/>
        <v>75</v>
      </c>
      <c r="AP36" s="75">
        <f t="shared" si="4"/>
        <v>3</v>
      </c>
    </row>
    <row r="37" spans="1:42" s="53" customFormat="1" ht="15" customHeight="1" x14ac:dyDescent="0.2">
      <c r="A37" s="90"/>
      <c r="B37" s="76">
        <v>19</v>
      </c>
      <c r="C37" s="146" t="s">
        <v>42</v>
      </c>
      <c r="D37" s="140" t="s">
        <v>107</v>
      </c>
      <c r="E37" s="26"/>
      <c r="F37" s="25"/>
      <c r="G37" s="25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5"/>
      <c r="S37" s="28"/>
      <c r="T37" s="29"/>
      <c r="U37" s="40"/>
      <c r="V37" s="31"/>
      <c r="W37" s="24"/>
      <c r="X37" s="25"/>
      <c r="Y37" s="25">
        <v>15</v>
      </c>
      <c r="Z37" s="29"/>
      <c r="AA37" s="29"/>
      <c r="AB37" s="29"/>
      <c r="AC37" s="29">
        <v>35</v>
      </c>
      <c r="AD37" s="29"/>
      <c r="AE37" s="29"/>
      <c r="AF37" s="29"/>
      <c r="AG37" s="29"/>
      <c r="AH37" s="25"/>
      <c r="AI37" s="29"/>
      <c r="AJ37" s="25"/>
      <c r="AK37" s="25">
        <f t="shared" ref="AK37:AK39" si="35">SUM(W37:AH37)</f>
        <v>50</v>
      </c>
      <c r="AL37" s="28">
        <f t="shared" ref="AL37:AL39" si="36">SUM(W37:AJ37)</f>
        <v>50</v>
      </c>
      <c r="AM37" s="32" t="s">
        <v>27</v>
      </c>
      <c r="AN37" s="33">
        <f t="shared" ref="AN37:AN39" si="37">IF(AL37=0,0,IF(AL37&lt;25,0.5,TRUNC(AL37/25)))</f>
        <v>2</v>
      </c>
      <c r="AO37" s="74">
        <f t="shared" si="3"/>
        <v>50</v>
      </c>
      <c r="AP37" s="75">
        <f t="shared" si="4"/>
        <v>2</v>
      </c>
    </row>
    <row r="38" spans="1:42" s="53" customFormat="1" ht="15" customHeight="1" x14ac:dyDescent="0.2">
      <c r="A38" s="90"/>
      <c r="B38" s="76">
        <v>20</v>
      </c>
      <c r="C38" s="146" t="s">
        <v>42</v>
      </c>
      <c r="D38" s="22" t="s">
        <v>109</v>
      </c>
      <c r="E38" s="26"/>
      <c r="F38" s="25"/>
      <c r="G38" s="25"/>
      <c r="H38" s="27"/>
      <c r="I38" s="29"/>
      <c r="J38" s="27"/>
      <c r="K38" s="27"/>
      <c r="L38" s="27"/>
      <c r="M38" s="27"/>
      <c r="N38" s="27"/>
      <c r="O38" s="27"/>
      <c r="P38" s="27"/>
      <c r="Q38" s="27"/>
      <c r="R38" s="25"/>
      <c r="S38" s="28"/>
      <c r="T38" s="29"/>
      <c r="U38" s="30"/>
      <c r="V38" s="31"/>
      <c r="W38" s="24"/>
      <c r="X38" s="25"/>
      <c r="Y38" s="25">
        <v>15</v>
      </c>
      <c r="Z38" s="29"/>
      <c r="AA38" s="29"/>
      <c r="AB38" s="29"/>
      <c r="AC38" s="29">
        <v>35</v>
      </c>
      <c r="AD38" s="29"/>
      <c r="AE38" s="29"/>
      <c r="AF38" s="29"/>
      <c r="AG38" s="29"/>
      <c r="AH38" s="25"/>
      <c r="AI38" s="29"/>
      <c r="AJ38" s="25"/>
      <c r="AK38" s="25">
        <f t="shared" si="35"/>
        <v>50</v>
      </c>
      <c r="AL38" s="28">
        <f t="shared" si="36"/>
        <v>50</v>
      </c>
      <c r="AM38" s="32" t="s">
        <v>27</v>
      </c>
      <c r="AN38" s="33">
        <f t="shared" si="37"/>
        <v>2</v>
      </c>
      <c r="AO38" s="74">
        <f t="shared" si="3"/>
        <v>50</v>
      </c>
      <c r="AP38" s="75">
        <f t="shared" si="4"/>
        <v>2</v>
      </c>
    </row>
    <row r="39" spans="1:42" s="53" customFormat="1" ht="15" customHeight="1" thickBot="1" x14ac:dyDescent="0.25">
      <c r="A39" s="59"/>
      <c r="B39" s="76">
        <v>21</v>
      </c>
      <c r="C39" s="168" t="s">
        <v>42</v>
      </c>
      <c r="D39" s="23" t="s">
        <v>111</v>
      </c>
      <c r="E39" s="41"/>
      <c r="F39" s="42"/>
      <c r="G39" s="42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2"/>
      <c r="S39" s="44"/>
      <c r="T39" s="45"/>
      <c r="U39" s="46"/>
      <c r="V39" s="47"/>
      <c r="W39" s="24"/>
      <c r="X39" s="25"/>
      <c r="Y39" s="25">
        <v>15</v>
      </c>
      <c r="Z39" s="29"/>
      <c r="AA39" s="29"/>
      <c r="AB39" s="29"/>
      <c r="AC39" s="29">
        <v>35</v>
      </c>
      <c r="AD39" s="29"/>
      <c r="AE39" s="29"/>
      <c r="AF39" s="29"/>
      <c r="AG39" s="29"/>
      <c r="AH39" s="25"/>
      <c r="AI39" s="29"/>
      <c r="AJ39" s="25"/>
      <c r="AK39" s="25">
        <f t="shared" si="35"/>
        <v>50</v>
      </c>
      <c r="AL39" s="28">
        <f t="shared" si="36"/>
        <v>50</v>
      </c>
      <c r="AM39" s="32" t="s">
        <v>27</v>
      </c>
      <c r="AN39" s="33">
        <f t="shared" si="37"/>
        <v>2</v>
      </c>
      <c r="AO39" s="137">
        <f t="shared" si="3"/>
        <v>50</v>
      </c>
      <c r="AP39" s="138">
        <f t="shared" si="4"/>
        <v>2</v>
      </c>
    </row>
    <row r="40" spans="1:42" s="53" customFormat="1" ht="15" customHeight="1" thickBot="1" x14ac:dyDescent="0.25">
      <c r="A40" s="59"/>
      <c r="B40" s="273" t="s">
        <v>50</v>
      </c>
      <c r="C40" s="274"/>
      <c r="D40" s="275"/>
      <c r="E40" s="111">
        <f>SUM(E19:E39)</f>
        <v>170</v>
      </c>
      <c r="F40" s="111">
        <f t="shared" ref="F40:AO40" si="38">SUM(F19:F39)</f>
        <v>0</v>
      </c>
      <c r="G40" s="111">
        <f t="shared" si="38"/>
        <v>90</v>
      </c>
      <c r="H40" s="111">
        <f t="shared" si="38"/>
        <v>0</v>
      </c>
      <c r="I40" s="111">
        <f t="shared" si="38"/>
        <v>0</v>
      </c>
      <c r="J40" s="111">
        <f t="shared" si="38"/>
        <v>0</v>
      </c>
      <c r="K40" s="111">
        <f t="shared" si="38"/>
        <v>180</v>
      </c>
      <c r="L40" s="111">
        <f t="shared" si="38"/>
        <v>0</v>
      </c>
      <c r="M40" s="111">
        <f t="shared" si="38"/>
        <v>0</v>
      </c>
      <c r="N40" s="111">
        <f t="shared" si="38"/>
        <v>0</v>
      </c>
      <c r="O40" s="111">
        <f t="shared" si="38"/>
        <v>0</v>
      </c>
      <c r="P40" s="111">
        <f t="shared" si="38"/>
        <v>0</v>
      </c>
      <c r="Q40" s="111">
        <f t="shared" si="38"/>
        <v>0</v>
      </c>
      <c r="R40" s="111">
        <f t="shared" si="38"/>
        <v>175</v>
      </c>
      <c r="S40" s="111">
        <f t="shared" si="38"/>
        <v>440</v>
      </c>
      <c r="T40" s="111">
        <f t="shared" si="38"/>
        <v>615</v>
      </c>
      <c r="U40" s="111"/>
      <c r="V40" s="112">
        <f t="shared" si="38"/>
        <v>24</v>
      </c>
      <c r="W40" s="111">
        <f t="shared" si="38"/>
        <v>85</v>
      </c>
      <c r="X40" s="111">
        <f t="shared" si="38"/>
        <v>0</v>
      </c>
      <c r="Y40" s="111">
        <f t="shared" si="38"/>
        <v>110</v>
      </c>
      <c r="Z40" s="111">
        <f t="shared" si="38"/>
        <v>0</v>
      </c>
      <c r="AA40" s="111">
        <f t="shared" si="38"/>
        <v>0</v>
      </c>
      <c r="AB40" s="111">
        <f t="shared" si="38"/>
        <v>0</v>
      </c>
      <c r="AC40" s="111">
        <f t="shared" si="38"/>
        <v>230</v>
      </c>
      <c r="AD40" s="111">
        <f t="shared" si="38"/>
        <v>0</v>
      </c>
      <c r="AE40" s="111">
        <f t="shared" si="38"/>
        <v>0</v>
      </c>
      <c r="AF40" s="111">
        <f t="shared" si="38"/>
        <v>0</v>
      </c>
      <c r="AG40" s="111">
        <f t="shared" si="38"/>
        <v>0</v>
      </c>
      <c r="AH40" s="111">
        <f t="shared" si="38"/>
        <v>0</v>
      </c>
      <c r="AI40" s="111">
        <f t="shared" si="38"/>
        <v>0</v>
      </c>
      <c r="AJ40" s="111">
        <f t="shared" si="38"/>
        <v>160</v>
      </c>
      <c r="AK40" s="111">
        <f t="shared" si="38"/>
        <v>425</v>
      </c>
      <c r="AL40" s="111">
        <f t="shared" si="38"/>
        <v>585</v>
      </c>
      <c r="AM40" s="111"/>
      <c r="AN40" s="112">
        <f t="shared" si="38"/>
        <v>23</v>
      </c>
      <c r="AO40" s="172">
        <f t="shared" si="38"/>
        <v>1005</v>
      </c>
      <c r="AP40" s="173">
        <f>V40+AN40</f>
        <v>47</v>
      </c>
    </row>
    <row r="41" spans="1:42" s="53" customFormat="1" ht="15" customHeight="1" thickBot="1" x14ac:dyDescent="0.25">
      <c r="A41" s="59"/>
      <c r="B41" s="277" t="s">
        <v>121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9"/>
    </row>
    <row r="42" spans="1:42" s="53" customFormat="1" ht="15" customHeight="1" x14ac:dyDescent="0.2">
      <c r="A42" s="59"/>
      <c r="B42" s="60">
        <v>22</v>
      </c>
      <c r="C42" s="146" t="s">
        <v>42</v>
      </c>
      <c r="D42" s="22" t="s">
        <v>119</v>
      </c>
      <c r="E42" s="148"/>
      <c r="F42" s="126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>
        <v>100</v>
      </c>
      <c r="R42" s="80"/>
      <c r="S42" s="72">
        <f t="shared" ref="S42" si="39">SUM(E42:P42)</f>
        <v>0</v>
      </c>
      <c r="T42" s="72"/>
      <c r="U42" s="125" t="s">
        <v>99</v>
      </c>
      <c r="V42" s="128">
        <v>4</v>
      </c>
      <c r="W42" s="147"/>
      <c r="X42" s="70"/>
      <c r="Y42" s="142"/>
      <c r="Z42" s="70"/>
      <c r="AA42" s="70"/>
      <c r="AB42" s="70"/>
      <c r="AC42" s="70"/>
      <c r="AD42" s="70"/>
      <c r="AE42" s="71"/>
      <c r="AF42" s="71"/>
      <c r="AG42" s="71"/>
      <c r="AH42" s="71"/>
      <c r="AI42" s="71"/>
      <c r="AJ42" s="142"/>
      <c r="AK42" s="72"/>
      <c r="AL42" s="72"/>
      <c r="AM42" s="92"/>
      <c r="AN42" s="122"/>
      <c r="AO42" s="74">
        <f t="shared" si="3"/>
        <v>0</v>
      </c>
      <c r="AP42" s="75">
        <f t="shared" ref="AP42:AP47" si="40">V42+AN42</f>
        <v>4</v>
      </c>
    </row>
    <row r="43" spans="1:42" s="53" customFormat="1" ht="15" customHeight="1" thickBot="1" x14ac:dyDescent="0.25">
      <c r="A43" s="90"/>
      <c r="B43" s="93">
        <v>23</v>
      </c>
      <c r="C43" s="168" t="s">
        <v>42</v>
      </c>
      <c r="D43" s="23" t="s">
        <v>120</v>
      </c>
      <c r="E43" s="162"/>
      <c r="F43" s="104"/>
      <c r="G43" s="169"/>
      <c r="H43" s="103"/>
      <c r="I43" s="103"/>
      <c r="J43" s="103"/>
      <c r="K43" s="103"/>
      <c r="L43" s="103"/>
      <c r="M43" s="106"/>
      <c r="N43" s="106"/>
      <c r="O43" s="106"/>
      <c r="P43" s="106"/>
      <c r="Q43" s="106"/>
      <c r="R43" s="104"/>
      <c r="S43" s="107"/>
      <c r="T43" s="108"/>
      <c r="U43" s="170"/>
      <c r="V43" s="163"/>
      <c r="W43" s="174"/>
      <c r="X43" s="105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>
        <v>200</v>
      </c>
      <c r="AJ43" s="108"/>
      <c r="AK43" s="107">
        <f t="shared" ref="AK43" si="41">SUM(W43:AH43)</f>
        <v>0</v>
      </c>
      <c r="AL43" s="107">
        <f t="shared" ref="AL43" si="42">SUM(W43:AJ43)</f>
        <v>200</v>
      </c>
      <c r="AM43" s="135" t="s">
        <v>99</v>
      </c>
      <c r="AN43" s="175">
        <v>7</v>
      </c>
      <c r="AO43" s="137">
        <f t="shared" si="3"/>
        <v>200</v>
      </c>
      <c r="AP43" s="138">
        <f t="shared" si="40"/>
        <v>7</v>
      </c>
    </row>
    <row r="44" spans="1:42" s="53" customFormat="1" ht="15" customHeight="1" thickBot="1" x14ac:dyDescent="0.25">
      <c r="A44" s="90"/>
      <c r="B44" s="273" t="s">
        <v>50</v>
      </c>
      <c r="C44" s="274"/>
      <c r="D44" s="275"/>
      <c r="E44" s="111">
        <f>SUM(E42:E43)</f>
        <v>0</v>
      </c>
      <c r="F44" s="111">
        <f t="shared" ref="F44:AP44" si="43">SUM(F42:F43)</f>
        <v>0</v>
      </c>
      <c r="G44" s="111">
        <f t="shared" si="43"/>
        <v>0</v>
      </c>
      <c r="H44" s="111">
        <f t="shared" si="43"/>
        <v>0</v>
      </c>
      <c r="I44" s="111">
        <f t="shared" si="43"/>
        <v>0</v>
      </c>
      <c r="J44" s="111">
        <f t="shared" si="43"/>
        <v>0</v>
      </c>
      <c r="K44" s="111">
        <f t="shared" si="43"/>
        <v>0</v>
      </c>
      <c r="L44" s="111">
        <f t="shared" si="43"/>
        <v>0</v>
      </c>
      <c r="M44" s="111">
        <f t="shared" si="43"/>
        <v>0</v>
      </c>
      <c r="N44" s="111">
        <f t="shared" si="43"/>
        <v>0</v>
      </c>
      <c r="O44" s="111">
        <f t="shared" si="43"/>
        <v>0</v>
      </c>
      <c r="P44" s="111">
        <f t="shared" si="43"/>
        <v>0</v>
      </c>
      <c r="Q44" s="111">
        <f t="shared" si="43"/>
        <v>100</v>
      </c>
      <c r="R44" s="111">
        <f t="shared" si="43"/>
        <v>0</v>
      </c>
      <c r="S44" s="111">
        <f t="shared" si="43"/>
        <v>0</v>
      </c>
      <c r="T44" s="111">
        <f t="shared" si="43"/>
        <v>0</v>
      </c>
      <c r="U44" s="111"/>
      <c r="V44" s="112">
        <f t="shared" si="43"/>
        <v>4</v>
      </c>
      <c r="W44" s="111">
        <f t="shared" si="43"/>
        <v>0</v>
      </c>
      <c r="X44" s="111">
        <f t="shared" si="43"/>
        <v>0</v>
      </c>
      <c r="Y44" s="111">
        <f t="shared" si="43"/>
        <v>0</v>
      </c>
      <c r="Z44" s="111">
        <f t="shared" si="43"/>
        <v>0</v>
      </c>
      <c r="AA44" s="111">
        <f t="shared" si="43"/>
        <v>0</v>
      </c>
      <c r="AB44" s="111">
        <f t="shared" si="43"/>
        <v>0</v>
      </c>
      <c r="AC44" s="111">
        <f t="shared" si="43"/>
        <v>0</v>
      </c>
      <c r="AD44" s="111">
        <f t="shared" si="43"/>
        <v>0</v>
      </c>
      <c r="AE44" s="111">
        <f t="shared" si="43"/>
        <v>0</v>
      </c>
      <c r="AF44" s="111">
        <f t="shared" si="43"/>
        <v>0</v>
      </c>
      <c r="AG44" s="111">
        <f t="shared" si="43"/>
        <v>0</v>
      </c>
      <c r="AH44" s="111">
        <f t="shared" si="43"/>
        <v>0</v>
      </c>
      <c r="AI44" s="111">
        <f t="shared" si="43"/>
        <v>200</v>
      </c>
      <c r="AJ44" s="111">
        <f t="shared" si="43"/>
        <v>0</v>
      </c>
      <c r="AK44" s="111">
        <f t="shared" si="43"/>
        <v>0</v>
      </c>
      <c r="AL44" s="111">
        <f t="shared" si="43"/>
        <v>200</v>
      </c>
      <c r="AM44" s="111"/>
      <c r="AN44" s="112">
        <f t="shared" si="43"/>
        <v>7</v>
      </c>
      <c r="AO44" s="172">
        <f t="shared" si="43"/>
        <v>200</v>
      </c>
      <c r="AP44" s="173">
        <f t="shared" si="43"/>
        <v>11</v>
      </c>
    </row>
    <row r="45" spans="1:42" s="53" customFormat="1" ht="15" customHeight="1" thickBot="1" x14ac:dyDescent="0.25">
      <c r="A45" s="90"/>
      <c r="B45" s="277" t="s">
        <v>94</v>
      </c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P45" s="279"/>
    </row>
    <row r="46" spans="1:42" s="53" customFormat="1" ht="15" customHeight="1" x14ac:dyDescent="0.2">
      <c r="A46" s="90"/>
      <c r="B46" s="60">
        <v>24</v>
      </c>
      <c r="C46" s="146" t="s">
        <v>42</v>
      </c>
      <c r="D46" s="140" t="s">
        <v>133</v>
      </c>
      <c r="E46" s="176">
        <v>15</v>
      </c>
      <c r="F46" s="151"/>
      <c r="G46" s="66">
        <v>15</v>
      </c>
      <c r="H46" s="66"/>
      <c r="I46" s="151"/>
      <c r="J46" s="66"/>
      <c r="K46" s="66"/>
      <c r="L46" s="66"/>
      <c r="M46" s="66"/>
      <c r="N46" s="66"/>
      <c r="O46" s="66"/>
      <c r="P46" s="66"/>
      <c r="Q46" s="66"/>
      <c r="R46" s="64">
        <v>20</v>
      </c>
      <c r="S46" s="66">
        <f t="shared" ref="S46" si="44">SUM(E46:P46)</f>
        <v>30</v>
      </c>
      <c r="T46" s="66">
        <f t="shared" ref="T46" si="45">SUM(E46:R46)</f>
        <v>50</v>
      </c>
      <c r="U46" s="141" t="s">
        <v>27</v>
      </c>
      <c r="V46" s="68">
        <f t="shared" ref="V46" si="46">IF(T46=0,0,IF(T46&lt;25,0.5,TRUNC(T46/25)))</f>
        <v>2</v>
      </c>
      <c r="W46" s="69"/>
      <c r="X46" s="70"/>
      <c r="Y46" s="142"/>
      <c r="Z46" s="70"/>
      <c r="AA46" s="70"/>
      <c r="AB46" s="70"/>
      <c r="AC46" s="70"/>
      <c r="AD46" s="70"/>
      <c r="AE46" s="71"/>
      <c r="AF46" s="71"/>
      <c r="AG46" s="71"/>
      <c r="AH46" s="71"/>
      <c r="AI46" s="71"/>
      <c r="AJ46" s="142"/>
      <c r="AK46" s="72"/>
      <c r="AL46" s="72"/>
      <c r="AM46" s="92"/>
      <c r="AN46" s="122"/>
      <c r="AO46" s="74">
        <f t="shared" si="3"/>
        <v>50</v>
      </c>
      <c r="AP46" s="75">
        <f t="shared" si="40"/>
        <v>2</v>
      </c>
    </row>
    <row r="47" spans="1:42" s="53" customFormat="1" ht="15" customHeight="1" thickBot="1" x14ac:dyDescent="0.25">
      <c r="A47" s="90"/>
      <c r="B47" s="60">
        <v>25</v>
      </c>
      <c r="C47" s="146" t="s">
        <v>42</v>
      </c>
      <c r="D47" s="140" t="s">
        <v>134</v>
      </c>
      <c r="E47" s="77"/>
      <c r="F47" s="78"/>
      <c r="G47" s="78"/>
      <c r="H47" s="79"/>
      <c r="I47" s="80"/>
      <c r="J47" s="79"/>
      <c r="K47" s="79"/>
      <c r="L47" s="79"/>
      <c r="M47" s="79"/>
      <c r="N47" s="79"/>
      <c r="O47" s="79"/>
      <c r="P47" s="79"/>
      <c r="Q47" s="79"/>
      <c r="R47" s="78"/>
      <c r="S47" s="72"/>
      <c r="T47" s="80"/>
      <c r="U47" s="81"/>
      <c r="V47" s="82"/>
      <c r="W47" s="177">
        <v>15</v>
      </c>
      <c r="X47" s="152"/>
      <c r="Y47" s="72">
        <v>15</v>
      </c>
      <c r="Z47" s="72"/>
      <c r="AA47" s="152"/>
      <c r="AB47" s="72"/>
      <c r="AC47" s="72"/>
      <c r="AD47" s="72"/>
      <c r="AE47" s="72"/>
      <c r="AF47" s="72"/>
      <c r="AG47" s="72"/>
      <c r="AH47" s="72"/>
      <c r="AI47" s="72"/>
      <c r="AJ47" s="78">
        <v>20</v>
      </c>
      <c r="AK47" s="72">
        <f t="shared" ref="AK47" si="47">SUM(W47:AH47)</f>
        <v>30</v>
      </c>
      <c r="AL47" s="72">
        <f t="shared" ref="AL47" si="48">SUM(W47:AJ47)</f>
        <v>50</v>
      </c>
      <c r="AM47" s="125" t="s">
        <v>27</v>
      </c>
      <c r="AN47" s="127">
        <f t="shared" ref="AN47" si="49">IF(AL47=0,0,IF(AL47&lt;25,0.5,TRUNC(AL47/25)))</f>
        <v>2</v>
      </c>
      <c r="AO47" s="74">
        <f t="shared" si="3"/>
        <v>50</v>
      </c>
      <c r="AP47" s="75">
        <f t="shared" si="40"/>
        <v>2</v>
      </c>
    </row>
    <row r="48" spans="1:42" s="53" customFormat="1" ht="15" customHeight="1" thickBot="1" x14ac:dyDescent="0.25">
      <c r="A48" s="59"/>
      <c r="B48" s="273" t="s">
        <v>50</v>
      </c>
      <c r="C48" s="274"/>
      <c r="D48" s="275"/>
      <c r="E48" s="111">
        <f t="shared" ref="E48:T48" si="50">SUM(E46:E47)</f>
        <v>15</v>
      </c>
      <c r="F48" s="111">
        <f t="shared" si="50"/>
        <v>0</v>
      </c>
      <c r="G48" s="111">
        <f t="shared" si="50"/>
        <v>15</v>
      </c>
      <c r="H48" s="111">
        <f t="shared" si="50"/>
        <v>0</v>
      </c>
      <c r="I48" s="111">
        <f t="shared" si="50"/>
        <v>0</v>
      </c>
      <c r="J48" s="111">
        <f t="shared" si="50"/>
        <v>0</v>
      </c>
      <c r="K48" s="111">
        <f t="shared" si="50"/>
        <v>0</v>
      </c>
      <c r="L48" s="111">
        <f t="shared" si="50"/>
        <v>0</v>
      </c>
      <c r="M48" s="111">
        <f t="shared" si="50"/>
        <v>0</v>
      </c>
      <c r="N48" s="111">
        <f t="shared" si="50"/>
        <v>0</v>
      </c>
      <c r="O48" s="111">
        <f t="shared" si="50"/>
        <v>0</v>
      </c>
      <c r="P48" s="111">
        <f t="shared" si="50"/>
        <v>0</v>
      </c>
      <c r="Q48" s="111">
        <f t="shared" si="50"/>
        <v>0</v>
      </c>
      <c r="R48" s="111">
        <f t="shared" si="50"/>
        <v>20</v>
      </c>
      <c r="S48" s="111">
        <f t="shared" si="50"/>
        <v>30</v>
      </c>
      <c r="T48" s="111">
        <f t="shared" si="50"/>
        <v>50</v>
      </c>
      <c r="U48" s="111"/>
      <c r="V48" s="112">
        <f t="shared" ref="V48:AL48" si="51">SUM(V46:V47)</f>
        <v>2</v>
      </c>
      <c r="W48" s="111">
        <f t="shared" si="51"/>
        <v>15</v>
      </c>
      <c r="X48" s="111">
        <f t="shared" si="51"/>
        <v>0</v>
      </c>
      <c r="Y48" s="111">
        <f t="shared" si="51"/>
        <v>15</v>
      </c>
      <c r="Z48" s="111">
        <f t="shared" si="51"/>
        <v>0</v>
      </c>
      <c r="AA48" s="111">
        <f t="shared" si="51"/>
        <v>0</v>
      </c>
      <c r="AB48" s="111">
        <f t="shared" si="51"/>
        <v>0</v>
      </c>
      <c r="AC48" s="111">
        <f t="shared" si="51"/>
        <v>0</v>
      </c>
      <c r="AD48" s="111">
        <f t="shared" si="51"/>
        <v>0</v>
      </c>
      <c r="AE48" s="111">
        <f t="shared" si="51"/>
        <v>0</v>
      </c>
      <c r="AF48" s="111">
        <f t="shared" si="51"/>
        <v>0</v>
      </c>
      <c r="AG48" s="111">
        <f t="shared" si="51"/>
        <v>0</v>
      </c>
      <c r="AH48" s="111">
        <f t="shared" si="51"/>
        <v>0</v>
      </c>
      <c r="AI48" s="111">
        <f t="shared" si="51"/>
        <v>0</v>
      </c>
      <c r="AJ48" s="111">
        <f t="shared" si="51"/>
        <v>20</v>
      </c>
      <c r="AK48" s="111">
        <f t="shared" si="51"/>
        <v>30</v>
      </c>
      <c r="AL48" s="111">
        <f t="shared" si="51"/>
        <v>50</v>
      </c>
      <c r="AM48" s="111"/>
      <c r="AN48" s="112">
        <f>SUM(AN46:AN47)</f>
        <v>2</v>
      </c>
      <c r="AO48" s="172">
        <f>SUM(AO46:AO47)</f>
        <v>100</v>
      </c>
      <c r="AP48" s="173">
        <f>SUM(AP46:AP47)</f>
        <v>4</v>
      </c>
    </row>
    <row r="49" spans="1:42" s="53" customFormat="1" ht="15" customHeight="1" thickBot="1" x14ac:dyDescent="0.25">
      <c r="A49" s="59"/>
      <c r="B49" s="273" t="s">
        <v>50</v>
      </c>
      <c r="C49" s="274"/>
      <c r="D49" s="275"/>
      <c r="E49" s="111">
        <f t="shared" ref="E49:T49" si="52">E40+E44+E48</f>
        <v>185</v>
      </c>
      <c r="F49" s="111">
        <f t="shared" si="52"/>
        <v>0</v>
      </c>
      <c r="G49" s="111">
        <f t="shared" si="52"/>
        <v>105</v>
      </c>
      <c r="H49" s="111">
        <f t="shared" si="52"/>
        <v>0</v>
      </c>
      <c r="I49" s="111">
        <f t="shared" si="52"/>
        <v>0</v>
      </c>
      <c r="J49" s="111">
        <f t="shared" si="52"/>
        <v>0</v>
      </c>
      <c r="K49" s="111">
        <f t="shared" si="52"/>
        <v>180</v>
      </c>
      <c r="L49" s="111">
        <f t="shared" si="52"/>
        <v>0</v>
      </c>
      <c r="M49" s="111">
        <f t="shared" si="52"/>
        <v>0</v>
      </c>
      <c r="N49" s="111">
        <f t="shared" si="52"/>
        <v>0</v>
      </c>
      <c r="O49" s="111">
        <f t="shared" si="52"/>
        <v>0</v>
      </c>
      <c r="P49" s="111">
        <f t="shared" si="52"/>
        <v>0</v>
      </c>
      <c r="Q49" s="111">
        <f t="shared" si="52"/>
        <v>100</v>
      </c>
      <c r="R49" s="111">
        <f t="shared" si="52"/>
        <v>195</v>
      </c>
      <c r="S49" s="111">
        <f t="shared" si="52"/>
        <v>470</v>
      </c>
      <c r="T49" s="111">
        <f t="shared" si="52"/>
        <v>665</v>
      </c>
      <c r="U49" s="111"/>
      <c r="V49" s="112">
        <f t="shared" ref="V49:AL49" si="53">V40+V44+V48</f>
        <v>30</v>
      </c>
      <c r="W49" s="111">
        <f t="shared" si="53"/>
        <v>100</v>
      </c>
      <c r="X49" s="111">
        <f t="shared" si="53"/>
        <v>0</v>
      </c>
      <c r="Y49" s="111">
        <f t="shared" si="53"/>
        <v>125</v>
      </c>
      <c r="Z49" s="111">
        <f t="shared" si="53"/>
        <v>0</v>
      </c>
      <c r="AA49" s="111">
        <f t="shared" si="53"/>
        <v>0</v>
      </c>
      <c r="AB49" s="111">
        <f t="shared" si="53"/>
        <v>0</v>
      </c>
      <c r="AC49" s="111">
        <f t="shared" si="53"/>
        <v>230</v>
      </c>
      <c r="AD49" s="111">
        <f t="shared" si="53"/>
        <v>0</v>
      </c>
      <c r="AE49" s="111">
        <f t="shared" si="53"/>
        <v>0</v>
      </c>
      <c r="AF49" s="111">
        <f t="shared" si="53"/>
        <v>0</v>
      </c>
      <c r="AG49" s="111">
        <f t="shared" si="53"/>
        <v>0</v>
      </c>
      <c r="AH49" s="111">
        <f t="shared" si="53"/>
        <v>0</v>
      </c>
      <c r="AI49" s="111">
        <f t="shared" si="53"/>
        <v>200</v>
      </c>
      <c r="AJ49" s="111">
        <f t="shared" si="53"/>
        <v>180</v>
      </c>
      <c r="AK49" s="111">
        <f t="shared" si="53"/>
        <v>455</v>
      </c>
      <c r="AL49" s="111">
        <f t="shared" si="53"/>
        <v>835</v>
      </c>
      <c r="AM49" s="111"/>
      <c r="AN49" s="112">
        <f>AN40+AN44+AN48</f>
        <v>32</v>
      </c>
      <c r="AO49" s="172">
        <f>AO40+AO44+AO48</f>
        <v>1305</v>
      </c>
      <c r="AP49" s="173">
        <f>AP40+AP44+AP48</f>
        <v>62</v>
      </c>
    </row>
    <row r="51" spans="1:42" x14ac:dyDescent="0.2">
      <c r="B51" s="13" t="s">
        <v>150</v>
      </c>
      <c r="AK51" s="16"/>
    </row>
    <row r="52" spans="1:42" x14ac:dyDescent="0.2">
      <c r="B52" s="12"/>
    </row>
    <row r="53" spans="1:42" x14ac:dyDescent="0.2">
      <c r="B53" s="12"/>
    </row>
    <row r="56" spans="1:42" ht="14.25" x14ac:dyDescent="0.2">
      <c r="O56" s="18"/>
    </row>
    <row r="57" spans="1:42" x14ac:dyDescent="0.2">
      <c r="D57" s="17" t="s">
        <v>151</v>
      </c>
      <c r="P57" t="s">
        <v>151</v>
      </c>
      <c r="AG57" s="298" t="s">
        <v>151</v>
      </c>
      <c r="AH57" s="299"/>
      <c r="AI57" s="299"/>
      <c r="AJ57" s="299"/>
      <c r="AK57" s="299"/>
      <c r="AL57" s="299"/>
      <c r="AM57" s="299"/>
    </row>
    <row r="58" spans="1:42" x14ac:dyDescent="0.2">
      <c r="D58" s="19" t="s">
        <v>152</v>
      </c>
      <c r="N58" s="17"/>
      <c r="P58" s="299" t="s">
        <v>153</v>
      </c>
      <c r="Q58" s="299"/>
      <c r="R58" s="299"/>
      <c r="S58" s="299"/>
      <c r="T58" s="299"/>
      <c r="U58" s="299"/>
      <c r="V58" s="299"/>
      <c r="AG58" s="299" t="s">
        <v>154</v>
      </c>
      <c r="AH58" s="299"/>
      <c r="AI58" s="299"/>
      <c r="AJ58" s="299"/>
      <c r="AK58" s="299"/>
      <c r="AL58" s="299"/>
      <c r="AM58" s="299"/>
    </row>
  </sheetData>
  <mergeCells count="18">
    <mergeCell ref="B18:AP18"/>
    <mergeCell ref="B49:D49"/>
    <mergeCell ref="AG57:AM57"/>
    <mergeCell ref="P58:V58"/>
    <mergeCell ref="AG58:AM58"/>
    <mergeCell ref="B41:AP41"/>
    <mergeCell ref="B45:AP45"/>
    <mergeCell ref="B40:D40"/>
    <mergeCell ref="B44:D44"/>
    <mergeCell ref="B48:D48"/>
    <mergeCell ref="B6:AP6"/>
    <mergeCell ref="B16:B17"/>
    <mergeCell ref="C16:C17"/>
    <mergeCell ref="D16:D17"/>
    <mergeCell ref="E16:V16"/>
    <mergeCell ref="W16:AN16"/>
    <mergeCell ref="AO16:AO17"/>
    <mergeCell ref="AP16:AP17"/>
  </mergeCells>
  <pageMargins left="0.7" right="0.7" top="0.75" bottom="0.75" header="0.3" footer="0.3"/>
  <pageSetup paperSize="9" scale="46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1"/>
  <sheetViews>
    <sheetView zoomScale="60" zoomScaleNormal="60" workbookViewId="0">
      <selection activeCell="AC10" sqref="AC10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I1" t="s">
        <v>200</v>
      </c>
    </row>
    <row r="2" spans="1:43" x14ac:dyDescent="0.2">
      <c r="AI2" t="s">
        <v>214</v>
      </c>
    </row>
    <row r="3" spans="1:43" x14ac:dyDescent="0.2">
      <c r="AI3" t="s">
        <v>217</v>
      </c>
    </row>
    <row r="4" spans="1:43" x14ac:dyDescent="0.2">
      <c r="AI4" t="s">
        <v>213</v>
      </c>
    </row>
    <row r="6" spans="1:43" s="1" customFormat="1" ht="20.100000000000001" customHeight="1" x14ac:dyDescent="0.2">
      <c r="B6" s="276" t="s">
        <v>208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</row>
    <row r="7" spans="1:43" s="1" customFormat="1" ht="20.100000000000001" customHeigh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9" spans="1:43" s="2" customFormat="1" ht="15" customHeight="1" x14ac:dyDescent="0.25">
      <c r="B9" s="2" t="s">
        <v>20</v>
      </c>
    </row>
    <row r="10" spans="1:43" s="2" customFormat="1" ht="15" customHeight="1" x14ac:dyDescent="0.25">
      <c r="B10" s="2" t="s">
        <v>19</v>
      </c>
    </row>
    <row r="11" spans="1:43" s="2" customFormat="1" ht="15" customHeight="1" x14ac:dyDescent="0.25">
      <c r="B11" s="2" t="s">
        <v>156</v>
      </c>
    </row>
    <row r="12" spans="1:43" s="2" customFormat="1" ht="15" customHeight="1" x14ac:dyDescent="0.25">
      <c r="B12" s="2" t="s">
        <v>21</v>
      </c>
    </row>
    <row r="13" spans="1:43" ht="15" customHeight="1" x14ac:dyDescent="0.25">
      <c r="B13" s="2" t="s">
        <v>44</v>
      </c>
      <c r="C13" s="2"/>
    </row>
    <row r="15" spans="1:43" ht="13.5" thickBot="1" x14ac:dyDescent="0.25"/>
    <row r="16" spans="1:43" ht="17.25" customHeight="1" thickBot="1" x14ac:dyDescent="0.25">
      <c r="A16" s="7"/>
      <c r="B16" s="300" t="s">
        <v>22</v>
      </c>
      <c r="C16" s="302" t="s">
        <v>40</v>
      </c>
      <c r="D16" s="304" t="s">
        <v>3</v>
      </c>
      <c r="E16" s="306" t="s">
        <v>181</v>
      </c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8"/>
      <c r="W16" s="306" t="s">
        <v>182</v>
      </c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8"/>
      <c r="AO16" s="309" t="s">
        <v>5</v>
      </c>
      <c r="AP16" s="311" t="s">
        <v>6</v>
      </c>
      <c r="AQ16" s="7"/>
    </row>
    <row r="17" spans="1:43" ht="243" customHeight="1" thickBot="1" x14ac:dyDescent="0.25">
      <c r="A17" s="7"/>
      <c r="B17" s="301"/>
      <c r="C17" s="303"/>
      <c r="D17" s="305"/>
      <c r="E17" s="3" t="s">
        <v>7</v>
      </c>
      <c r="F17" s="4" t="s">
        <v>8</v>
      </c>
      <c r="G17" s="5" t="s">
        <v>37</v>
      </c>
      <c r="H17" s="5" t="s">
        <v>9</v>
      </c>
      <c r="I17" s="5" t="s">
        <v>10</v>
      </c>
      <c r="J17" s="5" t="s">
        <v>11</v>
      </c>
      <c r="K17" s="5" t="s">
        <v>12</v>
      </c>
      <c r="L17" s="5" t="s">
        <v>13</v>
      </c>
      <c r="M17" s="5" t="s">
        <v>14</v>
      </c>
      <c r="N17" s="5" t="s">
        <v>15</v>
      </c>
      <c r="O17" s="10" t="s">
        <v>43</v>
      </c>
      <c r="P17" s="5" t="s">
        <v>18</v>
      </c>
      <c r="Q17" s="5" t="s">
        <v>16</v>
      </c>
      <c r="R17" s="5" t="s">
        <v>0</v>
      </c>
      <c r="S17" s="5" t="s">
        <v>17</v>
      </c>
      <c r="T17" s="5" t="s">
        <v>4</v>
      </c>
      <c r="U17" s="5" t="s">
        <v>1</v>
      </c>
      <c r="V17" s="9" t="s">
        <v>2</v>
      </c>
      <c r="W17" s="4" t="s">
        <v>7</v>
      </c>
      <c r="X17" s="4" t="s">
        <v>8</v>
      </c>
      <c r="Y17" s="4" t="s">
        <v>149</v>
      </c>
      <c r="Z17" s="4" t="s">
        <v>9</v>
      </c>
      <c r="AA17" s="4" t="s">
        <v>10</v>
      </c>
      <c r="AB17" s="4" t="s">
        <v>11</v>
      </c>
      <c r="AC17" s="4" t="s">
        <v>12</v>
      </c>
      <c r="AD17" s="4" t="s">
        <v>13</v>
      </c>
      <c r="AE17" s="5" t="s">
        <v>14</v>
      </c>
      <c r="AF17" s="5" t="s">
        <v>15</v>
      </c>
      <c r="AG17" s="10" t="s">
        <v>43</v>
      </c>
      <c r="AH17" s="5" t="s">
        <v>18</v>
      </c>
      <c r="AI17" s="5" t="s">
        <v>16</v>
      </c>
      <c r="AJ17" s="5" t="s">
        <v>0</v>
      </c>
      <c r="AK17" s="5" t="s">
        <v>17</v>
      </c>
      <c r="AL17" s="5" t="s">
        <v>4</v>
      </c>
      <c r="AM17" s="5" t="s">
        <v>1</v>
      </c>
      <c r="AN17" s="9" t="s">
        <v>2</v>
      </c>
      <c r="AO17" s="310"/>
      <c r="AP17" s="312"/>
      <c r="AQ17" s="7"/>
    </row>
    <row r="18" spans="1:43" s="179" customFormat="1" ht="15" customHeight="1" thickBot="1" x14ac:dyDescent="0.25">
      <c r="A18" s="90"/>
      <c r="B18" s="313" t="s">
        <v>64</v>
      </c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5"/>
    </row>
    <row r="19" spans="1:43" s="179" customFormat="1" ht="15" customHeight="1" x14ac:dyDescent="0.2">
      <c r="A19" s="90"/>
      <c r="B19" s="180">
        <v>1</v>
      </c>
      <c r="C19" s="181" t="s">
        <v>41</v>
      </c>
      <c r="D19" s="84" t="s">
        <v>57</v>
      </c>
      <c r="E19" s="182">
        <v>10</v>
      </c>
      <c r="F19" s="183"/>
      <c r="G19" s="183">
        <v>15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>
        <v>50</v>
      </c>
      <c r="S19" s="151">
        <f t="shared" ref="S19" si="0">SUM(E19:P19)</f>
        <v>25</v>
      </c>
      <c r="T19" s="151">
        <f t="shared" ref="T19" si="1">SUM(E19:R19)</f>
        <v>75</v>
      </c>
      <c r="U19" s="184" t="s">
        <v>27</v>
      </c>
      <c r="V19" s="185">
        <f t="shared" ref="V19" si="2">IF(T19=0,0,IF(T19&lt;25,0.5,TRUNC(T19/25)))</f>
        <v>3</v>
      </c>
      <c r="W19" s="186"/>
      <c r="X19" s="187"/>
      <c r="Y19" s="183"/>
      <c r="Z19" s="187"/>
      <c r="AA19" s="187"/>
      <c r="AB19" s="187"/>
      <c r="AC19" s="187"/>
      <c r="AD19" s="187"/>
      <c r="AE19" s="188"/>
      <c r="AF19" s="188"/>
      <c r="AG19" s="188"/>
      <c r="AH19" s="188"/>
      <c r="AI19" s="188"/>
      <c r="AJ19" s="183"/>
      <c r="AK19" s="152"/>
      <c r="AL19" s="152"/>
      <c r="AM19" s="189"/>
      <c r="AN19" s="190"/>
      <c r="AO19" s="191">
        <f>T19+AL19</f>
        <v>75</v>
      </c>
      <c r="AP19" s="192">
        <f>V19+AN19</f>
        <v>3</v>
      </c>
    </row>
    <row r="20" spans="1:43" s="179" customFormat="1" ht="15" customHeight="1" thickBot="1" x14ac:dyDescent="0.25">
      <c r="A20" s="90"/>
      <c r="B20" s="193">
        <v>2</v>
      </c>
      <c r="C20" s="194" t="s">
        <v>41</v>
      </c>
      <c r="D20" s="95" t="s">
        <v>58</v>
      </c>
      <c r="E20" s="195"/>
      <c r="F20" s="196"/>
      <c r="G20" s="196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6"/>
      <c r="S20" s="198"/>
      <c r="T20" s="199"/>
      <c r="U20" s="200"/>
      <c r="V20" s="201"/>
      <c r="W20" s="202">
        <v>10</v>
      </c>
      <c r="X20" s="203"/>
      <c r="Y20" s="203">
        <v>5</v>
      </c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>
        <v>10</v>
      </c>
      <c r="AK20" s="152">
        <f t="shared" ref="AK20" si="3">SUM(W20:AH20)</f>
        <v>15</v>
      </c>
      <c r="AL20" s="152">
        <f t="shared" ref="AL20" si="4">SUM(W20:AJ20)</f>
        <v>25</v>
      </c>
      <c r="AM20" s="204" t="s">
        <v>27</v>
      </c>
      <c r="AN20" s="205">
        <f t="shared" ref="AN20" si="5">IF(AL20=0,0,IF(AL20&lt;25,0.5,TRUNC(AL20/25)))</f>
        <v>1</v>
      </c>
      <c r="AO20" s="206">
        <f t="shared" ref="AO20:AO50" si="6">T20+AL20</f>
        <v>25</v>
      </c>
      <c r="AP20" s="207">
        <f t="shared" ref="AP20:AP50" si="7">V20+AN20</f>
        <v>1</v>
      </c>
    </row>
    <row r="21" spans="1:43" s="179" customFormat="1" ht="15" customHeight="1" thickBot="1" x14ac:dyDescent="0.25">
      <c r="A21" s="90"/>
      <c r="B21" s="316" t="s">
        <v>50</v>
      </c>
      <c r="C21" s="317"/>
      <c r="D21" s="318"/>
      <c r="E21" s="208">
        <f>SUM(E19:E20)</f>
        <v>10</v>
      </c>
      <c r="F21" s="208">
        <f t="shared" ref="F21:AP21" si="8">SUM(F19:F20)</f>
        <v>0</v>
      </c>
      <c r="G21" s="208">
        <f t="shared" si="8"/>
        <v>15</v>
      </c>
      <c r="H21" s="208">
        <f t="shared" si="8"/>
        <v>0</v>
      </c>
      <c r="I21" s="208">
        <f t="shared" si="8"/>
        <v>0</v>
      </c>
      <c r="J21" s="208">
        <f t="shared" si="8"/>
        <v>0</v>
      </c>
      <c r="K21" s="208">
        <f t="shared" si="8"/>
        <v>0</v>
      </c>
      <c r="L21" s="208">
        <f t="shared" si="8"/>
        <v>0</v>
      </c>
      <c r="M21" s="208">
        <f t="shared" si="8"/>
        <v>0</v>
      </c>
      <c r="N21" s="208">
        <f t="shared" si="8"/>
        <v>0</v>
      </c>
      <c r="O21" s="208">
        <f t="shared" si="8"/>
        <v>0</v>
      </c>
      <c r="P21" s="208">
        <f t="shared" si="8"/>
        <v>0</v>
      </c>
      <c r="Q21" s="208">
        <f t="shared" si="8"/>
        <v>0</v>
      </c>
      <c r="R21" s="208">
        <f t="shared" si="8"/>
        <v>50</v>
      </c>
      <c r="S21" s="208">
        <f t="shared" si="8"/>
        <v>25</v>
      </c>
      <c r="T21" s="208">
        <f t="shared" si="8"/>
        <v>75</v>
      </c>
      <c r="U21" s="208"/>
      <c r="V21" s="209">
        <f t="shared" si="8"/>
        <v>3</v>
      </c>
      <c r="W21" s="208">
        <f t="shared" si="8"/>
        <v>10</v>
      </c>
      <c r="X21" s="208">
        <f t="shared" si="8"/>
        <v>0</v>
      </c>
      <c r="Y21" s="208">
        <f t="shared" si="8"/>
        <v>5</v>
      </c>
      <c r="Z21" s="208">
        <f t="shared" si="8"/>
        <v>0</v>
      </c>
      <c r="AA21" s="208">
        <f t="shared" si="8"/>
        <v>0</v>
      </c>
      <c r="AB21" s="208">
        <f t="shared" si="8"/>
        <v>0</v>
      </c>
      <c r="AC21" s="208">
        <f t="shared" si="8"/>
        <v>0</v>
      </c>
      <c r="AD21" s="208">
        <f t="shared" si="8"/>
        <v>0</v>
      </c>
      <c r="AE21" s="208">
        <f t="shared" si="8"/>
        <v>0</v>
      </c>
      <c r="AF21" s="208">
        <f t="shared" si="8"/>
        <v>0</v>
      </c>
      <c r="AG21" s="208">
        <f t="shared" si="8"/>
        <v>0</v>
      </c>
      <c r="AH21" s="208">
        <f t="shared" si="8"/>
        <v>0</v>
      </c>
      <c r="AI21" s="208">
        <f t="shared" si="8"/>
        <v>0</v>
      </c>
      <c r="AJ21" s="208">
        <f t="shared" si="8"/>
        <v>10</v>
      </c>
      <c r="AK21" s="208">
        <f t="shared" si="8"/>
        <v>15</v>
      </c>
      <c r="AL21" s="208">
        <f t="shared" si="8"/>
        <v>25</v>
      </c>
      <c r="AM21" s="208"/>
      <c r="AN21" s="209">
        <f t="shared" si="8"/>
        <v>1</v>
      </c>
      <c r="AO21" s="208">
        <f t="shared" si="8"/>
        <v>100</v>
      </c>
      <c r="AP21" s="209">
        <f t="shared" si="8"/>
        <v>4</v>
      </c>
    </row>
    <row r="22" spans="1:43" s="179" customFormat="1" ht="15" customHeight="1" thickBot="1" x14ac:dyDescent="0.25">
      <c r="A22" s="90"/>
      <c r="B22" s="319" t="s">
        <v>158</v>
      </c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  <c r="AJ22" s="320"/>
      <c r="AK22" s="320"/>
      <c r="AL22" s="320"/>
      <c r="AM22" s="320"/>
      <c r="AN22" s="320"/>
      <c r="AO22" s="320"/>
      <c r="AP22" s="321"/>
    </row>
    <row r="23" spans="1:43" s="179" customFormat="1" ht="15" customHeight="1" x14ac:dyDescent="0.2">
      <c r="A23" s="90"/>
      <c r="B23" s="180">
        <v>3</v>
      </c>
      <c r="C23" s="210" t="s">
        <v>42</v>
      </c>
      <c r="D23" s="62" t="s">
        <v>129</v>
      </c>
      <c r="E23" s="182">
        <v>10</v>
      </c>
      <c r="F23" s="183"/>
      <c r="G23" s="183"/>
      <c r="H23" s="183">
        <v>90</v>
      </c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>
        <f t="shared" ref="S23" si="9">SUM(E23:P23)</f>
        <v>100</v>
      </c>
      <c r="T23" s="183">
        <f t="shared" ref="T23" si="10">SUM(E23:R23)</f>
        <v>100</v>
      </c>
      <c r="U23" s="184" t="s">
        <v>27</v>
      </c>
      <c r="V23" s="185">
        <f t="shared" ref="V23" si="11">IF(T23=0,0,IF(T23&lt;25,0.5,TRUNC(T23/25)))</f>
        <v>4</v>
      </c>
      <c r="W23" s="186"/>
      <c r="X23" s="211"/>
      <c r="Y23" s="212"/>
      <c r="Z23" s="187"/>
      <c r="AA23" s="187"/>
      <c r="AB23" s="187"/>
      <c r="AC23" s="187"/>
      <c r="AD23" s="187"/>
      <c r="AE23" s="188"/>
      <c r="AF23" s="188"/>
      <c r="AG23" s="188"/>
      <c r="AH23" s="188"/>
      <c r="AI23" s="188"/>
      <c r="AJ23" s="211"/>
      <c r="AK23" s="152"/>
      <c r="AL23" s="152"/>
      <c r="AM23" s="213"/>
      <c r="AN23" s="214"/>
      <c r="AO23" s="215">
        <f t="shared" si="6"/>
        <v>100</v>
      </c>
      <c r="AP23" s="192">
        <f t="shared" si="7"/>
        <v>4</v>
      </c>
    </row>
    <row r="24" spans="1:43" s="179" customFormat="1" ht="15" customHeight="1" x14ac:dyDescent="0.2">
      <c r="A24" s="90"/>
      <c r="B24" s="180">
        <v>4</v>
      </c>
      <c r="C24" s="210" t="s">
        <v>42</v>
      </c>
      <c r="D24" s="62" t="s">
        <v>130</v>
      </c>
      <c r="E24" s="216"/>
      <c r="F24" s="203"/>
      <c r="G24" s="203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03"/>
      <c r="S24" s="167"/>
      <c r="T24" s="167"/>
      <c r="U24" s="89"/>
      <c r="V24" s="218"/>
      <c r="W24" s="202">
        <v>10</v>
      </c>
      <c r="X24" s="203"/>
      <c r="Y24" s="203"/>
      <c r="Z24" s="203">
        <v>90</v>
      </c>
      <c r="AA24" s="203"/>
      <c r="AB24" s="203"/>
      <c r="AC24" s="203"/>
      <c r="AD24" s="203"/>
      <c r="AE24" s="203"/>
      <c r="AF24" s="203"/>
      <c r="AG24" s="203"/>
      <c r="AH24" s="203"/>
      <c r="AI24" s="203"/>
      <c r="AJ24" s="203">
        <v>25</v>
      </c>
      <c r="AK24" s="203">
        <f t="shared" ref="AK24" si="12">SUM(W24:AH24)</f>
        <v>100</v>
      </c>
      <c r="AL24" s="203">
        <f t="shared" ref="AL24" si="13">SUM(W24:AJ24)</f>
        <v>125</v>
      </c>
      <c r="AM24" s="89" t="s">
        <v>95</v>
      </c>
      <c r="AN24" s="205">
        <f t="shared" ref="AN24" si="14">IF(AL24=0,0,IF(AL24&lt;25,0.5,TRUNC(AL24/25)))</f>
        <v>5</v>
      </c>
      <c r="AO24" s="215">
        <f t="shared" si="6"/>
        <v>125</v>
      </c>
      <c r="AP24" s="192">
        <f t="shared" si="7"/>
        <v>5</v>
      </c>
    </row>
    <row r="25" spans="1:43" s="179" customFormat="1" ht="15" customHeight="1" x14ac:dyDescent="0.2">
      <c r="A25" s="90"/>
      <c r="B25" s="219">
        <v>5</v>
      </c>
      <c r="C25" s="210" t="s">
        <v>42</v>
      </c>
      <c r="D25" s="62" t="s">
        <v>128</v>
      </c>
      <c r="E25" s="216">
        <v>15</v>
      </c>
      <c r="F25" s="203"/>
      <c r="G25" s="203"/>
      <c r="H25" s="203">
        <v>10</v>
      </c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>
        <f t="shared" ref="S25" si="15">SUM(E25:P25)</f>
        <v>25</v>
      </c>
      <c r="T25" s="203">
        <f t="shared" ref="T25" si="16">SUM(E25:R25)</f>
        <v>25</v>
      </c>
      <c r="U25" s="204" t="s">
        <v>27</v>
      </c>
      <c r="V25" s="205">
        <f t="shared" ref="V25" si="17">IF(T25=0,0,IF(T25&lt;25,0.5,TRUNC(T25/25)))</f>
        <v>1</v>
      </c>
      <c r="W25" s="202"/>
      <c r="X25" s="220"/>
      <c r="Y25" s="203"/>
      <c r="Z25" s="220"/>
      <c r="AA25" s="220"/>
      <c r="AB25" s="220"/>
      <c r="AC25" s="220"/>
      <c r="AD25" s="220"/>
      <c r="AE25" s="217"/>
      <c r="AF25" s="217"/>
      <c r="AG25" s="217"/>
      <c r="AH25" s="217"/>
      <c r="AI25" s="217"/>
      <c r="AJ25" s="203"/>
      <c r="AK25" s="152"/>
      <c r="AL25" s="167"/>
      <c r="AM25" s="89"/>
      <c r="AN25" s="221"/>
      <c r="AO25" s="215">
        <f t="shared" si="6"/>
        <v>25</v>
      </c>
      <c r="AP25" s="192">
        <f t="shared" si="7"/>
        <v>1</v>
      </c>
    </row>
    <row r="26" spans="1:43" s="179" customFormat="1" ht="15" customHeight="1" x14ac:dyDescent="0.2">
      <c r="A26" s="90"/>
      <c r="B26" s="219">
        <v>6</v>
      </c>
      <c r="C26" s="210" t="s">
        <v>42</v>
      </c>
      <c r="D26" s="62" t="s">
        <v>123</v>
      </c>
      <c r="E26" s="216"/>
      <c r="F26" s="203"/>
      <c r="G26" s="222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03"/>
      <c r="S26" s="167"/>
      <c r="T26" s="167"/>
      <c r="U26" s="89"/>
      <c r="V26" s="218"/>
      <c r="W26" s="202">
        <v>10</v>
      </c>
      <c r="X26" s="203"/>
      <c r="Y26" s="203"/>
      <c r="Z26" s="203">
        <v>15</v>
      </c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>
        <f t="shared" ref="AK26" si="18">SUM(W26:AH26)</f>
        <v>25</v>
      </c>
      <c r="AL26" s="203">
        <f t="shared" ref="AL26" si="19">SUM(W26:AJ26)</f>
        <v>25</v>
      </c>
      <c r="AM26" s="204" t="s">
        <v>27</v>
      </c>
      <c r="AN26" s="205">
        <f t="shared" ref="AN26" si="20">IF(AL26=0,0,IF(AL26&lt;25,0.5,TRUNC(AL26/25)))</f>
        <v>1</v>
      </c>
      <c r="AO26" s="215">
        <f t="shared" si="6"/>
        <v>25</v>
      </c>
      <c r="AP26" s="192">
        <f t="shared" si="7"/>
        <v>1</v>
      </c>
    </row>
    <row r="27" spans="1:43" s="179" customFormat="1" ht="15" customHeight="1" thickBot="1" x14ac:dyDescent="0.25">
      <c r="A27" s="90"/>
      <c r="B27" s="223">
        <v>7</v>
      </c>
      <c r="C27" s="224" t="s">
        <v>42</v>
      </c>
      <c r="D27" s="225" t="s">
        <v>67</v>
      </c>
      <c r="E27" s="195">
        <v>15</v>
      </c>
      <c r="F27" s="196"/>
      <c r="G27" s="196">
        <v>15</v>
      </c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>
        <v>20</v>
      </c>
      <c r="S27" s="196">
        <f t="shared" ref="S27" si="21">SUM(E27:P27)</f>
        <v>30</v>
      </c>
      <c r="T27" s="196">
        <f t="shared" ref="T27" si="22">SUM(E27:R27)</f>
        <v>50</v>
      </c>
      <c r="U27" s="226" t="s">
        <v>95</v>
      </c>
      <c r="V27" s="227">
        <f t="shared" ref="V27" si="23">IF(T27=0,0,IF(T27&lt;25,0.5,TRUNC(T27/25)))</f>
        <v>2</v>
      </c>
      <c r="W27" s="228"/>
      <c r="X27" s="229"/>
      <c r="Y27" s="230"/>
      <c r="Z27" s="229"/>
      <c r="AA27" s="229"/>
      <c r="AB27" s="229"/>
      <c r="AC27" s="229"/>
      <c r="AD27" s="229"/>
      <c r="AE27" s="231"/>
      <c r="AF27" s="231"/>
      <c r="AG27" s="231"/>
      <c r="AH27" s="231"/>
      <c r="AI27" s="231"/>
      <c r="AJ27" s="230"/>
      <c r="AK27" s="232"/>
      <c r="AL27" s="233"/>
      <c r="AM27" s="170"/>
      <c r="AN27" s="234"/>
      <c r="AO27" s="206">
        <f t="shared" si="6"/>
        <v>50</v>
      </c>
      <c r="AP27" s="207">
        <f t="shared" si="7"/>
        <v>2</v>
      </c>
    </row>
    <row r="28" spans="1:43" s="179" customFormat="1" ht="15" customHeight="1" thickBot="1" x14ac:dyDescent="0.25">
      <c r="A28" s="90"/>
      <c r="B28" s="316" t="s">
        <v>50</v>
      </c>
      <c r="C28" s="317"/>
      <c r="D28" s="318"/>
      <c r="E28" s="208">
        <f>SUM(E23:E27)</f>
        <v>40</v>
      </c>
      <c r="F28" s="208">
        <f t="shared" ref="F28:AP28" si="24">SUM(F23:F27)</f>
        <v>0</v>
      </c>
      <c r="G28" s="208">
        <f t="shared" si="24"/>
        <v>15</v>
      </c>
      <c r="H28" s="208">
        <f t="shared" si="24"/>
        <v>100</v>
      </c>
      <c r="I28" s="208">
        <f t="shared" si="24"/>
        <v>0</v>
      </c>
      <c r="J28" s="208">
        <f t="shared" si="24"/>
        <v>0</v>
      </c>
      <c r="K28" s="208">
        <f t="shared" si="24"/>
        <v>0</v>
      </c>
      <c r="L28" s="208">
        <f t="shared" si="24"/>
        <v>0</v>
      </c>
      <c r="M28" s="208">
        <f t="shared" si="24"/>
        <v>0</v>
      </c>
      <c r="N28" s="208">
        <f t="shared" si="24"/>
        <v>0</v>
      </c>
      <c r="O28" s="208">
        <f t="shared" si="24"/>
        <v>0</v>
      </c>
      <c r="P28" s="208">
        <f t="shared" si="24"/>
        <v>0</v>
      </c>
      <c r="Q28" s="208">
        <f t="shared" si="24"/>
        <v>0</v>
      </c>
      <c r="R28" s="208">
        <f t="shared" si="24"/>
        <v>20</v>
      </c>
      <c r="S28" s="208">
        <f t="shared" si="24"/>
        <v>155</v>
      </c>
      <c r="T28" s="208">
        <f t="shared" si="24"/>
        <v>175</v>
      </c>
      <c r="U28" s="208"/>
      <c r="V28" s="209">
        <f t="shared" si="24"/>
        <v>7</v>
      </c>
      <c r="W28" s="208">
        <f t="shared" si="24"/>
        <v>20</v>
      </c>
      <c r="X28" s="208">
        <f t="shared" si="24"/>
        <v>0</v>
      </c>
      <c r="Y28" s="208">
        <f t="shared" si="24"/>
        <v>0</v>
      </c>
      <c r="Z28" s="208">
        <f t="shared" si="24"/>
        <v>105</v>
      </c>
      <c r="AA28" s="208">
        <f t="shared" si="24"/>
        <v>0</v>
      </c>
      <c r="AB28" s="208">
        <f t="shared" si="24"/>
        <v>0</v>
      </c>
      <c r="AC28" s="208">
        <f t="shared" si="24"/>
        <v>0</v>
      </c>
      <c r="AD28" s="208">
        <f t="shared" si="24"/>
        <v>0</v>
      </c>
      <c r="AE28" s="208">
        <f t="shared" si="24"/>
        <v>0</v>
      </c>
      <c r="AF28" s="208">
        <f t="shared" si="24"/>
        <v>0</v>
      </c>
      <c r="AG28" s="208">
        <f t="shared" si="24"/>
        <v>0</v>
      </c>
      <c r="AH28" s="208">
        <f t="shared" si="24"/>
        <v>0</v>
      </c>
      <c r="AI28" s="208">
        <f t="shared" si="24"/>
        <v>0</v>
      </c>
      <c r="AJ28" s="208">
        <f t="shared" si="24"/>
        <v>25</v>
      </c>
      <c r="AK28" s="208">
        <f t="shared" si="24"/>
        <v>125</v>
      </c>
      <c r="AL28" s="208">
        <f t="shared" si="24"/>
        <v>150</v>
      </c>
      <c r="AM28" s="208"/>
      <c r="AN28" s="209">
        <f t="shared" si="24"/>
        <v>6</v>
      </c>
      <c r="AO28" s="208">
        <f t="shared" si="24"/>
        <v>325</v>
      </c>
      <c r="AP28" s="209">
        <f t="shared" si="24"/>
        <v>13</v>
      </c>
    </row>
    <row r="29" spans="1:43" s="179" customFormat="1" ht="15" customHeight="1" thickBot="1" x14ac:dyDescent="0.25">
      <c r="A29" s="90"/>
      <c r="B29" s="319" t="s">
        <v>70</v>
      </c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0"/>
      <c r="AL29" s="320"/>
      <c r="AM29" s="320"/>
      <c r="AN29" s="320"/>
      <c r="AO29" s="320"/>
      <c r="AP29" s="321"/>
    </row>
    <row r="30" spans="1:43" s="179" customFormat="1" ht="15" customHeight="1" x14ac:dyDescent="0.2">
      <c r="A30" s="90"/>
      <c r="B30" s="180">
        <v>8</v>
      </c>
      <c r="C30" s="181" t="s">
        <v>42</v>
      </c>
      <c r="D30" s="235" t="s">
        <v>169</v>
      </c>
      <c r="E30" s="236">
        <v>25</v>
      </c>
      <c r="F30" s="211"/>
      <c r="G30" s="211">
        <v>5</v>
      </c>
      <c r="H30" s="152"/>
      <c r="I30" s="152"/>
      <c r="J30" s="152"/>
      <c r="K30" s="152">
        <v>10</v>
      </c>
      <c r="L30" s="152"/>
      <c r="M30" s="152"/>
      <c r="N30" s="152"/>
      <c r="O30" s="152"/>
      <c r="P30" s="211"/>
      <c r="Q30" s="152"/>
      <c r="R30" s="211">
        <v>15</v>
      </c>
      <c r="S30" s="211">
        <f t="shared" ref="S30:S33" si="25">SUM(E30:P30)</f>
        <v>40</v>
      </c>
      <c r="T30" s="211">
        <f t="shared" ref="T30:T33" si="26">SUM(E30:R30)</f>
        <v>55</v>
      </c>
      <c r="U30" s="237" t="s">
        <v>95</v>
      </c>
      <c r="V30" s="238">
        <f t="shared" ref="V30:V33" si="27">IF(T30=0,0,IF(T30&lt;25,0.5,TRUNC(T30/25)))</f>
        <v>2</v>
      </c>
      <c r="W30" s="239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1"/>
      <c r="AO30" s="215">
        <f t="shared" ref="AO30" si="28">T30+AL30</f>
        <v>55</v>
      </c>
      <c r="AP30" s="242">
        <f t="shared" ref="AP30" si="29">V30+AN30</f>
        <v>2</v>
      </c>
    </row>
    <row r="31" spans="1:43" s="179" customFormat="1" ht="15" customHeight="1" x14ac:dyDescent="0.2">
      <c r="A31" s="90"/>
      <c r="B31" s="180">
        <v>9</v>
      </c>
      <c r="C31" s="243" t="s">
        <v>42</v>
      </c>
      <c r="D31" s="235" t="s">
        <v>108</v>
      </c>
      <c r="E31" s="244"/>
      <c r="F31" s="203"/>
      <c r="G31" s="203">
        <v>15</v>
      </c>
      <c r="H31" s="167"/>
      <c r="I31" s="167"/>
      <c r="J31" s="167"/>
      <c r="K31" s="167">
        <v>35</v>
      </c>
      <c r="L31" s="167"/>
      <c r="M31" s="167"/>
      <c r="N31" s="167"/>
      <c r="O31" s="167"/>
      <c r="P31" s="203"/>
      <c r="Q31" s="167"/>
      <c r="R31" s="203">
        <v>25</v>
      </c>
      <c r="S31" s="203">
        <f t="shared" si="25"/>
        <v>50</v>
      </c>
      <c r="T31" s="152">
        <f t="shared" si="26"/>
        <v>75</v>
      </c>
      <c r="U31" s="204" t="s">
        <v>95</v>
      </c>
      <c r="V31" s="238">
        <f t="shared" si="27"/>
        <v>3</v>
      </c>
      <c r="W31" s="245"/>
      <c r="X31" s="187"/>
      <c r="Y31" s="211"/>
      <c r="Z31" s="187"/>
      <c r="AA31" s="187"/>
      <c r="AB31" s="187"/>
      <c r="AC31" s="187"/>
      <c r="AD31" s="187"/>
      <c r="AE31" s="188"/>
      <c r="AF31" s="188"/>
      <c r="AG31" s="188"/>
      <c r="AH31" s="188"/>
      <c r="AI31" s="188"/>
      <c r="AJ31" s="211"/>
      <c r="AK31" s="152"/>
      <c r="AL31" s="152"/>
      <c r="AM31" s="213"/>
      <c r="AN31" s="214"/>
      <c r="AO31" s="215">
        <f t="shared" si="6"/>
        <v>75</v>
      </c>
      <c r="AP31" s="242">
        <f t="shared" si="7"/>
        <v>3</v>
      </c>
    </row>
    <row r="32" spans="1:43" s="179" customFormat="1" ht="15" customHeight="1" x14ac:dyDescent="0.2">
      <c r="A32" s="90"/>
      <c r="B32" s="219">
        <v>10</v>
      </c>
      <c r="C32" s="243" t="s">
        <v>42</v>
      </c>
      <c r="D32" s="246" t="s">
        <v>110</v>
      </c>
      <c r="E32" s="244"/>
      <c r="F32" s="203"/>
      <c r="G32" s="203">
        <v>15</v>
      </c>
      <c r="H32" s="167"/>
      <c r="I32" s="167"/>
      <c r="J32" s="167"/>
      <c r="K32" s="167">
        <v>35</v>
      </c>
      <c r="L32" s="167"/>
      <c r="M32" s="167"/>
      <c r="N32" s="167"/>
      <c r="O32" s="167"/>
      <c r="P32" s="203"/>
      <c r="Q32" s="167"/>
      <c r="R32" s="203">
        <v>25</v>
      </c>
      <c r="S32" s="203">
        <f t="shared" si="25"/>
        <v>50</v>
      </c>
      <c r="T32" s="152">
        <f t="shared" si="26"/>
        <v>75</v>
      </c>
      <c r="U32" s="204" t="s">
        <v>95</v>
      </c>
      <c r="V32" s="238">
        <f t="shared" si="27"/>
        <v>3</v>
      </c>
      <c r="W32" s="216"/>
      <c r="X32" s="220"/>
      <c r="Y32" s="203"/>
      <c r="Z32" s="220"/>
      <c r="AA32" s="247"/>
      <c r="AB32" s="220"/>
      <c r="AC32" s="220"/>
      <c r="AD32" s="220"/>
      <c r="AE32" s="217"/>
      <c r="AF32" s="217"/>
      <c r="AG32" s="217"/>
      <c r="AH32" s="217"/>
      <c r="AI32" s="217"/>
      <c r="AJ32" s="203"/>
      <c r="AK32" s="152"/>
      <c r="AL32" s="167"/>
      <c r="AM32" s="89"/>
      <c r="AN32" s="221"/>
      <c r="AO32" s="215">
        <f t="shared" si="6"/>
        <v>75</v>
      </c>
      <c r="AP32" s="242">
        <f t="shared" si="7"/>
        <v>3</v>
      </c>
    </row>
    <row r="33" spans="1:42" s="179" customFormat="1" ht="15" customHeight="1" thickBot="1" x14ac:dyDescent="0.25">
      <c r="A33" s="90"/>
      <c r="B33" s="180">
        <v>11</v>
      </c>
      <c r="C33" s="248" t="s">
        <v>42</v>
      </c>
      <c r="D33" s="249" t="s">
        <v>112</v>
      </c>
      <c r="E33" s="244"/>
      <c r="F33" s="203"/>
      <c r="G33" s="203">
        <v>15</v>
      </c>
      <c r="H33" s="167"/>
      <c r="I33" s="167"/>
      <c r="J33" s="167"/>
      <c r="K33" s="167">
        <v>35</v>
      </c>
      <c r="L33" s="167"/>
      <c r="M33" s="167"/>
      <c r="N33" s="167"/>
      <c r="O33" s="167"/>
      <c r="P33" s="203"/>
      <c r="Q33" s="167"/>
      <c r="R33" s="203">
        <v>25</v>
      </c>
      <c r="S33" s="152">
        <f t="shared" si="25"/>
        <v>50</v>
      </c>
      <c r="T33" s="152">
        <f t="shared" si="26"/>
        <v>75</v>
      </c>
      <c r="U33" s="204" t="s">
        <v>95</v>
      </c>
      <c r="V33" s="238">
        <f t="shared" si="27"/>
        <v>3</v>
      </c>
      <c r="W33" s="195"/>
      <c r="X33" s="196"/>
      <c r="Y33" s="250"/>
      <c r="Z33" s="251"/>
      <c r="AA33" s="251"/>
      <c r="AB33" s="251"/>
      <c r="AC33" s="251"/>
      <c r="AD33" s="251"/>
      <c r="AE33" s="197"/>
      <c r="AF33" s="197"/>
      <c r="AG33" s="197"/>
      <c r="AH33" s="197"/>
      <c r="AI33" s="197"/>
      <c r="AJ33" s="196"/>
      <c r="AK33" s="198"/>
      <c r="AL33" s="199"/>
      <c r="AM33" s="200"/>
      <c r="AN33" s="252"/>
      <c r="AO33" s="253">
        <f t="shared" si="6"/>
        <v>75</v>
      </c>
      <c r="AP33" s="254">
        <f t="shared" si="7"/>
        <v>3</v>
      </c>
    </row>
    <row r="34" spans="1:42" s="179" customFormat="1" ht="15" customHeight="1" thickBot="1" x14ac:dyDescent="0.25">
      <c r="A34" s="90"/>
      <c r="B34" s="316" t="s">
        <v>50</v>
      </c>
      <c r="C34" s="317"/>
      <c r="D34" s="318"/>
      <c r="E34" s="208">
        <f>SUM(E30:E33)</f>
        <v>25</v>
      </c>
      <c r="F34" s="208">
        <f t="shared" ref="F34:AP34" si="30">SUM(F30:F33)</f>
        <v>0</v>
      </c>
      <c r="G34" s="208">
        <f t="shared" si="30"/>
        <v>50</v>
      </c>
      <c r="H34" s="208">
        <f t="shared" si="30"/>
        <v>0</v>
      </c>
      <c r="I34" s="208">
        <f t="shared" si="30"/>
        <v>0</v>
      </c>
      <c r="J34" s="208">
        <f t="shared" si="30"/>
        <v>0</v>
      </c>
      <c r="K34" s="208">
        <f t="shared" si="30"/>
        <v>115</v>
      </c>
      <c r="L34" s="208">
        <f t="shared" si="30"/>
        <v>0</v>
      </c>
      <c r="M34" s="208">
        <f t="shared" si="30"/>
        <v>0</v>
      </c>
      <c r="N34" s="208">
        <f t="shared" si="30"/>
        <v>0</v>
      </c>
      <c r="O34" s="208">
        <f t="shared" si="30"/>
        <v>0</v>
      </c>
      <c r="P34" s="208">
        <f t="shared" si="30"/>
        <v>0</v>
      </c>
      <c r="Q34" s="208">
        <f t="shared" si="30"/>
        <v>0</v>
      </c>
      <c r="R34" s="208">
        <f t="shared" si="30"/>
        <v>90</v>
      </c>
      <c r="S34" s="208">
        <f t="shared" si="30"/>
        <v>190</v>
      </c>
      <c r="T34" s="208">
        <f t="shared" si="30"/>
        <v>280</v>
      </c>
      <c r="U34" s="208"/>
      <c r="V34" s="209">
        <f t="shared" si="30"/>
        <v>11</v>
      </c>
      <c r="W34" s="208">
        <f t="shared" si="30"/>
        <v>0</v>
      </c>
      <c r="X34" s="208">
        <f t="shared" si="30"/>
        <v>0</v>
      </c>
      <c r="Y34" s="208">
        <f t="shared" si="30"/>
        <v>0</v>
      </c>
      <c r="Z34" s="208">
        <f t="shared" si="30"/>
        <v>0</v>
      </c>
      <c r="AA34" s="208">
        <f t="shared" si="30"/>
        <v>0</v>
      </c>
      <c r="AB34" s="208">
        <f t="shared" si="30"/>
        <v>0</v>
      </c>
      <c r="AC34" s="208">
        <f t="shared" si="30"/>
        <v>0</v>
      </c>
      <c r="AD34" s="208">
        <f t="shared" si="30"/>
        <v>0</v>
      </c>
      <c r="AE34" s="208">
        <f t="shared" si="30"/>
        <v>0</v>
      </c>
      <c r="AF34" s="208">
        <f t="shared" si="30"/>
        <v>0</v>
      </c>
      <c r="AG34" s="208">
        <f t="shared" si="30"/>
        <v>0</v>
      </c>
      <c r="AH34" s="208">
        <f t="shared" si="30"/>
        <v>0</v>
      </c>
      <c r="AI34" s="208">
        <f t="shared" si="30"/>
        <v>0</v>
      </c>
      <c r="AJ34" s="208">
        <f t="shared" si="30"/>
        <v>0</v>
      </c>
      <c r="AK34" s="208">
        <f t="shared" si="30"/>
        <v>0</v>
      </c>
      <c r="AL34" s="208">
        <f t="shared" si="30"/>
        <v>0</v>
      </c>
      <c r="AM34" s="208"/>
      <c r="AN34" s="255">
        <f t="shared" si="30"/>
        <v>0</v>
      </c>
      <c r="AO34" s="208">
        <f t="shared" si="30"/>
        <v>280</v>
      </c>
      <c r="AP34" s="256">
        <f t="shared" si="30"/>
        <v>11</v>
      </c>
    </row>
    <row r="35" spans="1:42" s="179" customFormat="1" ht="15" customHeight="1" thickBot="1" x14ac:dyDescent="0.25">
      <c r="A35" s="90"/>
      <c r="B35" s="319" t="s">
        <v>71</v>
      </c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20"/>
      <c r="AM35" s="320"/>
      <c r="AN35" s="320"/>
      <c r="AO35" s="320"/>
      <c r="AP35" s="321"/>
    </row>
    <row r="36" spans="1:42" s="179" customFormat="1" ht="15" customHeight="1" x14ac:dyDescent="0.2">
      <c r="A36" s="90"/>
      <c r="B36" s="180">
        <v>12</v>
      </c>
      <c r="C36" s="210" t="s">
        <v>42</v>
      </c>
      <c r="D36" s="246" t="s">
        <v>159</v>
      </c>
      <c r="E36" s="244">
        <v>15</v>
      </c>
      <c r="F36" s="203"/>
      <c r="G36" s="203">
        <v>10</v>
      </c>
      <c r="H36" s="167"/>
      <c r="I36" s="167"/>
      <c r="J36" s="167"/>
      <c r="K36" s="167"/>
      <c r="L36" s="167"/>
      <c r="M36" s="167"/>
      <c r="N36" s="167"/>
      <c r="O36" s="167"/>
      <c r="P36" s="203"/>
      <c r="Q36" s="167"/>
      <c r="R36" s="203">
        <v>50</v>
      </c>
      <c r="S36" s="152">
        <f t="shared" ref="S36" si="31">SUM(E36:P36)</f>
        <v>25</v>
      </c>
      <c r="T36" s="152">
        <f t="shared" ref="T36" si="32">SUM(E36:R36)</f>
        <v>75</v>
      </c>
      <c r="U36" s="204" t="s">
        <v>27</v>
      </c>
      <c r="V36" s="238">
        <f>IF(T36=0,0,IF(T36&lt;25,0.5,TRUNC(T36/25)))</f>
        <v>3</v>
      </c>
      <c r="W36" s="245"/>
      <c r="X36" s="187"/>
      <c r="Y36" s="211"/>
      <c r="Z36" s="187"/>
      <c r="AA36" s="187"/>
      <c r="AB36" s="187"/>
      <c r="AC36" s="187"/>
      <c r="AD36" s="187"/>
      <c r="AE36" s="188"/>
      <c r="AF36" s="188"/>
      <c r="AG36" s="188"/>
      <c r="AH36" s="188"/>
      <c r="AI36" s="188"/>
      <c r="AJ36" s="211"/>
      <c r="AK36" s="152"/>
      <c r="AL36" s="152"/>
      <c r="AM36" s="213"/>
      <c r="AN36" s="214"/>
      <c r="AO36" s="215">
        <f t="shared" si="6"/>
        <v>75</v>
      </c>
      <c r="AP36" s="192">
        <f t="shared" si="7"/>
        <v>3</v>
      </c>
    </row>
    <row r="37" spans="1:42" s="179" customFormat="1" ht="15" customHeight="1" thickBot="1" x14ac:dyDescent="0.25">
      <c r="A37" s="90"/>
      <c r="B37" s="180">
        <v>13</v>
      </c>
      <c r="C37" s="210" t="s">
        <v>42</v>
      </c>
      <c r="D37" s="246" t="s">
        <v>124</v>
      </c>
      <c r="E37" s="244"/>
      <c r="F37" s="203"/>
      <c r="G37" s="203"/>
      <c r="H37" s="167"/>
      <c r="I37" s="167"/>
      <c r="J37" s="167"/>
      <c r="K37" s="167"/>
      <c r="L37" s="167"/>
      <c r="M37" s="167"/>
      <c r="N37" s="167"/>
      <c r="O37" s="167"/>
      <c r="P37" s="203"/>
      <c r="Q37" s="167"/>
      <c r="R37" s="203"/>
      <c r="S37" s="152"/>
      <c r="T37" s="152"/>
      <c r="U37" s="204"/>
      <c r="V37" s="238"/>
      <c r="W37" s="244"/>
      <c r="X37" s="203">
        <v>5</v>
      </c>
      <c r="Y37" s="203"/>
      <c r="Z37" s="167"/>
      <c r="AA37" s="167"/>
      <c r="AB37" s="167"/>
      <c r="AC37" s="167"/>
      <c r="AD37" s="167"/>
      <c r="AE37" s="167"/>
      <c r="AF37" s="167"/>
      <c r="AG37" s="167"/>
      <c r="AH37" s="203"/>
      <c r="AI37" s="167"/>
      <c r="AJ37" s="203">
        <v>145</v>
      </c>
      <c r="AK37" s="152">
        <f t="shared" ref="AK37" si="33">SUM(W37:AH37)</f>
        <v>5</v>
      </c>
      <c r="AL37" s="152">
        <f t="shared" ref="AL37" si="34">SUM(W37:AJ37)</f>
        <v>150</v>
      </c>
      <c r="AM37" s="204" t="s">
        <v>27</v>
      </c>
      <c r="AN37" s="238">
        <f t="shared" ref="AN37" si="35">IF(AL37=0,0,IF(AL37&lt;25,0.5,TRUNC(AL37/25)))</f>
        <v>6</v>
      </c>
      <c r="AO37" s="215">
        <f t="shared" si="6"/>
        <v>150</v>
      </c>
      <c r="AP37" s="192">
        <f t="shared" si="7"/>
        <v>6</v>
      </c>
    </row>
    <row r="38" spans="1:42" s="179" customFormat="1" ht="15" customHeight="1" thickBot="1" x14ac:dyDescent="0.25">
      <c r="A38" s="90"/>
      <c r="B38" s="316" t="s">
        <v>50</v>
      </c>
      <c r="C38" s="317"/>
      <c r="D38" s="318"/>
      <c r="E38" s="208">
        <f t="shared" ref="E38:T38" si="36">SUM(E36:E37)</f>
        <v>15</v>
      </c>
      <c r="F38" s="208">
        <f t="shared" si="36"/>
        <v>0</v>
      </c>
      <c r="G38" s="208">
        <f t="shared" si="36"/>
        <v>10</v>
      </c>
      <c r="H38" s="208">
        <f t="shared" si="36"/>
        <v>0</v>
      </c>
      <c r="I38" s="208">
        <f t="shared" si="36"/>
        <v>0</v>
      </c>
      <c r="J38" s="208">
        <f t="shared" si="36"/>
        <v>0</v>
      </c>
      <c r="K38" s="208">
        <f t="shared" si="36"/>
        <v>0</v>
      </c>
      <c r="L38" s="208">
        <f t="shared" si="36"/>
        <v>0</v>
      </c>
      <c r="M38" s="208">
        <f t="shared" si="36"/>
        <v>0</v>
      </c>
      <c r="N38" s="208">
        <f t="shared" si="36"/>
        <v>0</v>
      </c>
      <c r="O38" s="208">
        <f t="shared" si="36"/>
        <v>0</v>
      </c>
      <c r="P38" s="208">
        <f t="shared" si="36"/>
        <v>0</v>
      </c>
      <c r="Q38" s="208">
        <f t="shared" si="36"/>
        <v>0</v>
      </c>
      <c r="R38" s="208">
        <f t="shared" si="36"/>
        <v>50</v>
      </c>
      <c r="S38" s="208">
        <f t="shared" si="36"/>
        <v>25</v>
      </c>
      <c r="T38" s="208">
        <f t="shared" si="36"/>
        <v>75</v>
      </c>
      <c r="U38" s="208"/>
      <c r="V38" s="209">
        <f t="shared" ref="V38:AL38" si="37">SUM(V36:V37)</f>
        <v>3</v>
      </c>
      <c r="W38" s="208">
        <f t="shared" si="37"/>
        <v>0</v>
      </c>
      <c r="X38" s="208">
        <f t="shared" si="37"/>
        <v>5</v>
      </c>
      <c r="Y38" s="208">
        <f t="shared" si="37"/>
        <v>0</v>
      </c>
      <c r="Z38" s="208">
        <f t="shared" si="37"/>
        <v>0</v>
      </c>
      <c r="AA38" s="208">
        <f t="shared" si="37"/>
        <v>0</v>
      </c>
      <c r="AB38" s="208">
        <f t="shared" si="37"/>
        <v>0</v>
      </c>
      <c r="AC38" s="208">
        <f t="shared" si="37"/>
        <v>0</v>
      </c>
      <c r="AD38" s="208">
        <f t="shared" si="37"/>
        <v>0</v>
      </c>
      <c r="AE38" s="208">
        <f t="shared" si="37"/>
        <v>0</v>
      </c>
      <c r="AF38" s="208">
        <f t="shared" si="37"/>
        <v>0</v>
      </c>
      <c r="AG38" s="208">
        <f t="shared" si="37"/>
        <v>0</v>
      </c>
      <c r="AH38" s="208">
        <f t="shared" si="37"/>
        <v>0</v>
      </c>
      <c r="AI38" s="208">
        <f t="shared" si="37"/>
        <v>0</v>
      </c>
      <c r="AJ38" s="208">
        <f t="shared" si="37"/>
        <v>145</v>
      </c>
      <c r="AK38" s="208">
        <f t="shared" si="37"/>
        <v>5</v>
      </c>
      <c r="AL38" s="208">
        <f t="shared" si="37"/>
        <v>150</v>
      </c>
      <c r="AM38" s="208"/>
      <c r="AN38" s="209">
        <f>SUM(AN36:AN37)</f>
        <v>6</v>
      </c>
      <c r="AO38" s="208">
        <f>SUM(AO36:AO37)</f>
        <v>225</v>
      </c>
      <c r="AP38" s="209">
        <f>SUM(AP36:AP37)</f>
        <v>9</v>
      </c>
    </row>
    <row r="39" spans="1:42" s="179" customFormat="1" ht="15" customHeight="1" thickBot="1" x14ac:dyDescent="0.25">
      <c r="A39" s="90"/>
      <c r="B39" s="319" t="s">
        <v>121</v>
      </c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20"/>
      <c r="AM39" s="320"/>
      <c r="AN39" s="320"/>
      <c r="AO39" s="320"/>
      <c r="AP39" s="321"/>
    </row>
    <row r="40" spans="1:42" s="179" customFormat="1" ht="15" customHeight="1" x14ac:dyDescent="0.2">
      <c r="A40" s="90"/>
      <c r="B40" s="180">
        <v>14</v>
      </c>
      <c r="C40" s="243" t="s">
        <v>42</v>
      </c>
      <c r="D40" s="84" t="s">
        <v>119</v>
      </c>
      <c r="E40" s="244"/>
      <c r="F40" s="24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>
        <v>100</v>
      </c>
      <c r="R40" s="167"/>
      <c r="S40" s="152">
        <f t="shared" ref="S40" si="38">SUM(E40:P40)</f>
        <v>0</v>
      </c>
      <c r="T40" s="152"/>
      <c r="U40" s="204" t="s">
        <v>99</v>
      </c>
      <c r="V40" s="238">
        <v>4</v>
      </c>
      <c r="W40" s="245"/>
      <c r="X40" s="211"/>
      <c r="Y40" s="212"/>
      <c r="Z40" s="187"/>
      <c r="AA40" s="187"/>
      <c r="AB40" s="187"/>
      <c r="AC40" s="187"/>
      <c r="AD40" s="187"/>
      <c r="AE40" s="188"/>
      <c r="AF40" s="188"/>
      <c r="AG40" s="188"/>
      <c r="AH40" s="188"/>
      <c r="AI40" s="188"/>
      <c r="AJ40" s="211"/>
      <c r="AK40" s="152"/>
      <c r="AL40" s="152"/>
      <c r="AM40" s="213"/>
      <c r="AN40" s="214"/>
      <c r="AO40" s="215">
        <f t="shared" si="6"/>
        <v>0</v>
      </c>
      <c r="AP40" s="192">
        <f t="shared" si="7"/>
        <v>4</v>
      </c>
    </row>
    <row r="41" spans="1:42" s="179" customFormat="1" ht="15" customHeight="1" thickBot="1" x14ac:dyDescent="0.25">
      <c r="A41" s="90"/>
      <c r="B41" s="193">
        <v>15</v>
      </c>
      <c r="C41" s="257" t="s">
        <v>42</v>
      </c>
      <c r="D41" s="95" t="s">
        <v>120</v>
      </c>
      <c r="E41" s="258"/>
      <c r="F41" s="230"/>
      <c r="G41" s="230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0"/>
      <c r="S41" s="232"/>
      <c r="T41" s="233"/>
      <c r="U41" s="170"/>
      <c r="V41" s="259"/>
      <c r="W41" s="260"/>
      <c r="X41" s="261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>
        <v>200</v>
      </c>
      <c r="AJ41" s="233"/>
      <c r="AK41" s="232">
        <f t="shared" ref="AK41" si="39">SUM(W41:AH41)</f>
        <v>0</v>
      </c>
      <c r="AL41" s="232"/>
      <c r="AM41" s="262" t="s">
        <v>99</v>
      </c>
      <c r="AN41" s="263">
        <v>7</v>
      </c>
      <c r="AO41" s="206">
        <f t="shared" si="6"/>
        <v>0</v>
      </c>
      <c r="AP41" s="207">
        <f t="shared" si="7"/>
        <v>7</v>
      </c>
    </row>
    <row r="42" spans="1:42" s="179" customFormat="1" ht="15" customHeight="1" thickBot="1" x14ac:dyDescent="0.25">
      <c r="A42" s="90"/>
      <c r="B42" s="316" t="s">
        <v>50</v>
      </c>
      <c r="C42" s="317"/>
      <c r="D42" s="318"/>
      <c r="E42" s="208">
        <f>SUM(E40:E41)</f>
        <v>0</v>
      </c>
      <c r="F42" s="208">
        <f t="shared" ref="F42:AP42" si="40">SUM(F40:F41)</f>
        <v>0</v>
      </c>
      <c r="G42" s="208">
        <f t="shared" si="40"/>
        <v>0</v>
      </c>
      <c r="H42" s="208">
        <f t="shared" si="40"/>
        <v>0</v>
      </c>
      <c r="I42" s="208">
        <f t="shared" si="40"/>
        <v>0</v>
      </c>
      <c r="J42" s="208">
        <f t="shared" si="40"/>
        <v>0</v>
      </c>
      <c r="K42" s="208">
        <f t="shared" si="40"/>
        <v>0</v>
      </c>
      <c r="L42" s="208">
        <f t="shared" si="40"/>
        <v>0</v>
      </c>
      <c r="M42" s="208">
        <f t="shared" si="40"/>
        <v>0</v>
      </c>
      <c r="N42" s="208">
        <f t="shared" si="40"/>
        <v>0</v>
      </c>
      <c r="O42" s="208">
        <f t="shared" si="40"/>
        <v>0</v>
      </c>
      <c r="P42" s="208">
        <f t="shared" si="40"/>
        <v>0</v>
      </c>
      <c r="Q42" s="208">
        <f t="shared" si="40"/>
        <v>100</v>
      </c>
      <c r="R42" s="208">
        <f t="shared" si="40"/>
        <v>0</v>
      </c>
      <c r="S42" s="208">
        <f t="shared" si="40"/>
        <v>0</v>
      </c>
      <c r="T42" s="208">
        <f t="shared" si="40"/>
        <v>0</v>
      </c>
      <c r="U42" s="208"/>
      <c r="V42" s="209">
        <f t="shared" si="40"/>
        <v>4</v>
      </c>
      <c r="W42" s="208">
        <f t="shared" si="40"/>
        <v>0</v>
      </c>
      <c r="X42" s="208">
        <f t="shared" si="40"/>
        <v>0</v>
      </c>
      <c r="Y42" s="208">
        <f t="shared" si="40"/>
        <v>0</v>
      </c>
      <c r="Z42" s="208">
        <f t="shared" si="40"/>
        <v>0</v>
      </c>
      <c r="AA42" s="208">
        <f t="shared" si="40"/>
        <v>0</v>
      </c>
      <c r="AB42" s="208">
        <f t="shared" si="40"/>
        <v>0</v>
      </c>
      <c r="AC42" s="208">
        <f t="shared" si="40"/>
        <v>0</v>
      </c>
      <c r="AD42" s="208">
        <f t="shared" si="40"/>
        <v>0</v>
      </c>
      <c r="AE42" s="208">
        <f t="shared" si="40"/>
        <v>0</v>
      </c>
      <c r="AF42" s="208">
        <f t="shared" si="40"/>
        <v>0</v>
      </c>
      <c r="AG42" s="208">
        <f t="shared" si="40"/>
        <v>0</v>
      </c>
      <c r="AH42" s="208">
        <f t="shared" si="40"/>
        <v>0</v>
      </c>
      <c r="AI42" s="208">
        <f t="shared" si="40"/>
        <v>200</v>
      </c>
      <c r="AJ42" s="208">
        <f t="shared" si="40"/>
        <v>0</v>
      </c>
      <c r="AK42" s="208">
        <f t="shared" si="40"/>
        <v>0</v>
      </c>
      <c r="AL42" s="208">
        <f t="shared" si="40"/>
        <v>0</v>
      </c>
      <c r="AM42" s="208"/>
      <c r="AN42" s="209">
        <f t="shared" si="40"/>
        <v>7</v>
      </c>
      <c r="AO42" s="208">
        <f t="shared" si="40"/>
        <v>0</v>
      </c>
      <c r="AP42" s="209">
        <f t="shared" si="40"/>
        <v>11</v>
      </c>
    </row>
    <row r="43" spans="1:42" s="179" customFormat="1" ht="15" customHeight="1" thickBot="1" x14ac:dyDescent="0.25">
      <c r="A43" s="90"/>
      <c r="B43" s="319" t="s">
        <v>94</v>
      </c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0"/>
      <c r="AK43" s="320"/>
      <c r="AL43" s="320"/>
      <c r="AM43" s="320"/>
      <c r="AN43" s="320"/>
      <c r="AO43" s="320"/>
      <c r="AP43" s="321"/>
    </row>
    <row r="44" spans="1:42" s="179" customFormat="1" ht="15" customHeight="1" x14ac:dyDescent="0.2">
      <c r="A44" s="90"/>
      <c r="B44" s="180">
        <v>16</v>
      </c>
      <c r="C44" s="210" t="s">
        <v>42</v>
      </c>
      <c r="D44" s="246" t="s">
        <v>126</v>
      </c>
      <c r="E44" s="244">
        <v>10</v>
      </c>
      <c r="F44" s="203"/>
      <c r="G44" s="203"/>
      <c r="H44" s="167"/>
      <c r="I44" s="167"/>
      <c r="J44" s="167"/>
      <c r="K44" s="167">
        <v>15</v>
      </c>
      <c r="L44" s="167"/>
      <c r="M44" s="167"/>
      <c r="N44" s="167"/>
      <c r="O44" s="167"/>
      <c r="P44" s="203"/>
      <c r="Q44" s="167"/>
      <c r="R44" s="203"/>
      <c r="S44" s="152">
        <f>SUM(E44:P44)</f>
        <v>25</v>
      </c>
      <c r="T44" s="152">
        <f>SUM(E44:R44)</f>
        <v>25</v>
      </c>
      <c r="U44" s="204" t="s">
        <v>27</v>
      </c>
      <c r="V44" s="238">
        <f>IF(T44=0,0,IF(T44&lt;25,0.5,TRUNC(T44/25)))</f>
        <v>1</v>
      </c>
      <c r="W44" s="245"/>
      <c r="X44" s="187"/>
      <c r="Y44" s="211"/>
      <c r="Z44" s="187"/>
      <c r="AA44" s="187"/>
      <c r="AB44" s="187"/>
      <c r="AC44" s="187"/>
      <c r="AD44" s="187"/>
      <c r="AE44" s="188"/>
      <c r="AF44" s="188"/>
      <c r="AG44" s="188"/>
      <c r="AH44" s="188"/>
      <c r="AI44" s="188"/>
      <c r="AJ44" s="211"/>
      <c r="AK44" s="152"/>
      <c r="AL44" s="152"/>
      <c r="AM44" s="213"/>
      <c r="AN44" s="214"/>
      <c r="AO44" s="215">
        <f t="shared" si="6"/>
        <v>25</v>
      </c>
      <c r="AP44" s="192">
        <f t="shared" si="7"/>
        <v>1</v>
      </c>
    </row>
    <row r="45" spans="1:42" s="179" customFormat="1" ht="15" customHeight="1" x14ac:dyDescent="0.2">
      <c r="A45" s="90"/>
      <c r="B45" s="219">
        <v>17</v>
      </c>
      <c r="C45" s="210" t="s">
        <v>42</v>
      </c>
      <c r="D45" s="246" t="s">
        <v>127</v>
      </c>
      <c r="E45" s="216"/>
      <c r="F45" s="203"/>
      <c r="G45" s="222"/>
      <c r="H45" s="220"/>
      <c r="I45" s="220"/>
      <c r="J45" s="220"/>
      <c r="K45" s="220"/>
      <c r="L45" s="220"/>
      <c r="M45" s="217"/>
      <c r="N45" s="217"/>
      <c r="O45" s="217"/>
      <c r="P45" s="217"/>
      <c r="Q45" s="217"/>
      <c r="R45" s="203"/>
      <c r="S45" s="167"/>
      <c r="T45" s="167"/>
      <c r="U45" s="89"/>
      <c r="V45" s="218"/>
      <c r="W45" s="244"/>
      <c r="X45" s="230">
        <v>10</v>
      </c>
      <c r="Y45" s="230"/>
      <c r="Z45" s="233"/>
      <c r="AA45" s="233"/>
      <c r="AB45" s="233"/>
      <c r="AC45" s="233">
        <v>15</v>
      </c>
      <c r="AD45" s="167"/>
      <c r="AE45" s="167"/>
      <c r="AF45" s="167"/>
      <c r="AG45" s="167"/>
      <c r="AH45" s="203"/>
      <c r="AI45" s="167"/>
      <c r="AJ45" s="203"/>
      <c r="AK45" s="152">
        <f>SUM(W45:AH45)</f>
        <v>25</v>
      </c>
      <c r="AL45" s="152">
        <f>SUM(W45:AJ45)</f>
        <v>25</v>
      </c>
      <c r="AM45" s="204" t="s">
        <v>27</v>
      </c>
      <c r="AN45" s="238">
        <f>IF(AL45=0,0,IF(AL45&lt;25,0.5,TRUNC(AL45/25)))</f>
        <v>1</v>
      </c>
      <c r="AO45" s="215">
        <f t="shared" si="6"/>
        <v>25</v>
      </c>
      <c r="AP45" s="192">
        <f t="shared" si="7"/>
        <v>1</v>
      </c>
    </row>
    <row r="46" spans="1:42" s="179" customFormat="1" ht="15" customHeight="1" x14ac:dyDescent="0.2">
      <c r="A46" s="90"/>
      <c r="B46" s="180">
        <v>18</v>
      </c>
      <c r="C46" s="243" t="s">
        <v>42</v>
      </c>
      <c r="D46" s="62" t="s">
        <v>135</v>
      </c>
      <c r="E46" s="236">
        <v>15</v>
      </c>
      <c r="F46" s="152"/>
      <c r="G46" s="152">
        <v>15</v>
      </c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211">
        <v>20</v>
      </c>
      <c r="S46" s="152">
        <f t="shared" ref="S46" si="41">SUM(E46:P46)</f>
        <v>30</v>
      </c>
      <c r="T46" s="152">
        <f t="shared" ref="T46" si="42">SUM(E46:R46)</f>
        <v>50</v>
      </c>
      <c r="U46" s="237" t="s">
        <v>27</v>
      </c>
      <c r="V46" s="264">
        <f t="shared" ref="V46" si="43">IF(T46=0,0,IF(T46&lt;25,0.5,TRUNC(T46/25)))</f>
        <v>2</v>
      </c>
      <c r="W46" s="216"/>
      <c r="X46" s="220"/>
      <c r="Y46" s="203"/>
      <c r="Z46" s="220"/>
      <c r="AA46" s="220"/>
      <c r="AB46" s="220"/>
      <c r="AC46" s="220"/>
      <c r="AD46" s="220"/>
      <c r="AE46" s="217"/>
      <c r="AF46" s="217"/>
      <c r="AG46" s="217"/>
      <c r="AH46" s="217"/>
      <c r="AI46" s="217"/>
      <c r="AJ46" s="203"/>
      <c r="AK46" s="152"/>
      <c r="AL46" s="167"/>
      <c r="AM46" s="89"/>
      <c r="AN46" s="221"/>
      <c r="AO46" s="215">
        <f t="shared" si="6"/>
        <v>50</v>
      </c>
      <c r="AP46" s="192">
        <f t="shared" si="7"/>
        <v>2</v>
      </c>
    </row>
    <row r="47" spans="1:42" s="179" customFormat="1" ht="15" customHeight="1" x14ac:dyDescent="0.2">
      <c r="A47" s="90"/>
      <c r="B47" s="219">
        <v>19</v>
      </c>
      <c r="C47" s="210" t="s">
        <v>42</v>
      </c>
      <c r="D47" s="62" t="s">
        <v>136</v>
      </c>
      <c r="E47" s="236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203"/>
      <c r="S47" s="152"/>
      <c r="T47" s="152"/>
      <c r="U47" s="204"/>
      <c r="V47" s="264"/>
      <c r="W47" s="236">
        <v>15</v>
      </c>
      <c r="X47" s="152"/>
      <c r="Y47" s="152">
        <v>15</v>
      </c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203">
        <v>20</v>
      </c>
      <c r="AK47" s="152">
        <f t="shared" ref="AK47" si="44">SUM(W47:AH47)</f>
        <v>30</v>
      </c>
      <c r="AL47" s="152">
        <f t="shared" ref="AL47" si="45">SUM(W47:AJ47)</f>
        <v>50</v>
      </c>
      <c r="AM47" s="204" t="s">
        <v>27</v>
      </c>
      <c r="AN47" s="264">
        <f t="shared" ref="AN47" si="46">IF(AL47=0,0,IF(AL47&lt;25,0.5,TRUNC(AL47/25)))</f>
        <v>2</v>
      </c>
      <c r="AO47" s="215">
        <f t="shared" si="6"/>
        <v>50</v>
      </c>
      <c r="AP47" s="192">
        <f t="shared" si="7"/>
        <v>2</v>
      </c>
    </row>
    <row r="48" spans="1:42" s="179" customFormat="1" ht="15" customHeight="1" x14ac:dyDescent="0.2">
      <c r="A48" s="90"/>
      <c r="B48" s="180">
        <v>20</v>
      </c>
      <c r="C48" s="243" t="s">
        <v>42</v>
      </c>
      <c r="D48" s="62" t="s">
        <v>137</v>
      </c>
      <c r="E48" s="216"/>
      <c r="F48" s="203"/>
      <c r="G48" s="203"/>
      <c r="H48" s="217"/>
      <c r="I48" s="167"/>
      <c r="J48" s="217"/>
      <c r="K48" s="217"/>
      <c r="L48" s="217"/>
      <c r="M48" s="217"/>
      <c r="N48" s="217"/>
      <c r="O48" s="217"/>
      <c r="P48" s="217"/>
      <c r="Q48" s="217"/>
      <c r="R48" s="203"/>
      <c r="S48" s="152"/>
      <c r="T48" s="167"/>
      <c r="U48" s="89"/>
      <c r="V48" s="214"/>
      <c r="W48" s="244">
        <v>15</v>
      </c>
      <c r="X48" s="167"/>
      <c r="Y48" s="167">
        <v>15</v>
      </c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203">
        <v>20</v>
      </c>
      <c r="AK48" s="167">
        <f t="shared" ref="AK48:AK50" si="47">SUM(W48:AH48)</f>
        <v>30</v>
      </c>
      <c r="AL48" s="167">
        <f t="shared" ref="AL48:AL50" si="48">SUM(W48:AJ48)</f>
        <v>50</v>
      </c>
      <c r="AM48" s="204" t="s">
        <v>27</v>
      </c>
      <c r="AN48" s="205">
        <f t="shared" ref="AN48:AN50" si="49">IF(AL48=0,0,IF(AL48&lt;25,0.5,TRUNC(AL48/25)))</f>
        <v>2</v>
      </c>
      <c r="AO48" s="215">
        <f t="shared" si="6"/>
        <v>50</v>
      </c>
      <c r="AP48" s="192">
        <f t="shared" si="7"/>
        <v>2</v>
      </c>
    </row>
    <row r="49" spans="1:42" s="179" customFormat="1" ht="15" customHeight="1" thickBot="1" x14ac:dyDescent="0.25">
      <c r="A49" s="90"/>
      <c r="B49" s="219">
        <v>21</v>
      </c>
      <c r="C49" s="243" t="s">
        <v>42</v>
      </c>
      <c r="D49" s="62" t="s">
        <v>138</v>
      </c>
      <c r="E49" s="216"/>
      <c r="F49" s="203"/>
      <c r="G49" s="222"/>
      <c r="H49" s="220"/>
      <c r="I49" s="220"/>
      <c r="J49" s="220"/>
      <c r="K49" s="220"/>
      <c r="L49" s="220"/>
      <c r="M49" s="217"/>
      <c r="N49" s="217"/>
      <c r="O49" s="217"/>
      <c r="P49" s="217"/>
      <c r="Q49" s="217"/>
      <c r="R49" s="203"/>
      <c r="S49" s="152"/>
      <c r="T49" s="167"/>
      <c r="U49" s="89"/>
      <c r="V49" s="214"/>
      <c r="W49" s="236">
        <v>15</v>
      </c>
      <c r="X49" s="152"/>
      <c r="Y49" s="152">
        <v>15</v>
      </c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211">
        <v>20</v>
      </c>
      <c r="AK49" s="152">
        <f t="shared" si="47"/>
        <v>30</v>
      </c>
      <c r="AL49" s="152">
        <f t="shared" si="48"/>
        <v>50</v>
      </c>
      <c r="AM49" s="237" t="s">
        <v>27</v>
      </c>
      <c r="AN49" s="264">
        <f t="shared" si="49"/>
        <v>2</v>
      </c>
      <c r="AO49" s="215">
        <f t="shared" si="6"/>
        <v>50</v>
      </c>
      <c r="AP49" s="192">
        <f t="shared" si="7"/>
        <v>2</v>
      </c>
    </row>
    <row r="50" spans="1:42" s="179" customFormat="1" ht="15" customHeight="1" thickBot="1" x14ac:dyDescent="0.25">
      <c r="A50" s="90"/>
      <c r="B50" s="180">
        <v>22</v>
      </c>
      <c r="C50" s="243" t="s">
        <v>42</v>
      </c>
      <c r="D50" s="62" t="s">
        <v>139</v>
      </c>
      <c r="E50" s="216"/>
      <c r="F50" s="203"/>
      <c r="G50" s="203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03"/>
      <c r="S50" s="152"/>
      <c r="T50" s="167"/>
      <c r="U50" s="213"/>
      <c r="V50" s="214"/>
      <c r="W50" s="236">
        <v>15</v>
      </c>
      <c r="X50" s="152"/>
      <c r="Y50" s="152">
        <v>15</v>
      </c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203">
        <v>20</v>
      </c>
      <c r="AK50" s="152">
        <f t="shared" si="47"/>
        <v>30</v>
      </c>
      <c r="AL50" s="152">
        <f t="shared" si="48"/>
        <v>50</v>
      </c>
      <c r="AM50" s="204" t="s">
        <v>27</v>
      </c>
      <c r="AN50" s="264">
        <f t="shared" si="49"/>
        <v>2</v>
      </c>
      <c r="AO50" s="215">
        <f t="shared" si="6"/>
        <v>50</v>
      </c>
      <c r="AP50" s="192">
        <f t="shared" si="7"/>
        <v>2</v>
      </c>
    </row>
    <row r="51" spans="1:42" s="179" customFormat="1" ht="15" customHeight="1" thickBot="1" x14ac:dyDescent="0.25">
      <c r="A51" s="90"/>
      <c r="B51" s="316" t="s">
        <v>50</v>
      </c>
      <c r="C51" s="317"/>
      <c r="D51" s="318"/>
      <c r="E51" s="208">
        <f t="shared" ref="E51:T51" si="50">SUM(E44:E50)</f>
        <v>25</v>
      </c>
      <c r="F51" s="208">
        <f t="shared" si="50"/>
        <v>0</v>
      </c>
      <c r="G51" s="208">
        <f t="shared" si="50"/>
        <v>15</v>
      </c>
      <c r="H51" s="208">
        <f t="shared" si="50"/>
        <v>0</v>
      </c>
      <c r="I51" s="208">
        <f t="shared" si="50"/>
        <v>0</v>
      </c>
      <c r="J51" s="208">
        <f t="shared" si="50"/>
        <v>0</v>
      </c>
      <c r="K51" s="208">
        <f t="shared" si="50"/>
        <v>15</v>
      </c>
      <c r="L51" s="208">
        <f t="shared" si="50"/>
        <v>0</v>
      </c>
      <c r="M51" s="208">
        <f t="shared" si="50"/>
        <v>0</v>
      </c>
      <c r="N51" s="208">
        <f t="shared" si="50"/>
        <v>0</v>
      </c>
      <c r="O51" s="208">
        <f t="shared" si="50"/>
        <v>0</v>
      </c>
      <c r="P51" s="208">
        <f t="shared" si="50"/>
        <v>0</v>
      </c>
      <c r="Q51" s="208">
        <f t="shared" si="50"/>
        <v>0</v>
      </c>
      <c r="R51" s="208">
        <f t="shared" si="50"/>
        <v>20</v>
      </c>
      <c r="S51" s="208">
        <f t="shared" si="50"/>
        <v>55</v>
      </c>
      <c r="T51" s="208">
        <f t="shared" si="50"/>
        <v>75</v>
      </c>
      <c r="U51" s="208"/>
      <c r="V51" s="209">
        <f t="shared" ref="V51:AL51" si="51">SUM(V44:V50)</f>
        <v>3</v>
      </c>
      <c r="W51" s="208">
        <f t="shared" si="51"/>
        <v>60</v>
      </c>
      <c r="X51" s="208">
        <f t="shared" si="51"/>
        <v>10</v>
      </c>
      <c r="Y51" s="208">
        <f t="shared" si="51"/>
        <v>60</v>
      </c>
      <c r="Z51" s="208">
        <f t="shared" si="51"/>
        <v>0</v>
      </c>
      <c r="AA51" s="208">
        <f t="shared" si="51"/>
        <v>0</v>
      </c>
      <c r="AB51" s="208">
        <f t="shared" si="51"/>
        <v>0</v>
      </c>
      <c r="AC51" s="208">
        <f t="shared" si="51"/>
        <v>15</v>
      </c>
      <c r="AD51" s="208">
        <f t="shared" si="51"/>
        <v>0</v>
      </c>
      <c r="AE51" s="208">
        <f t="shared" si="51"/>
        <v>0</v>
      </c>
      <c r="AF51" s="208">
        <f t="shared" si="51"/>
        <v>0</v>
      </c>
      <c r="AG51" s="208">
        <f t="shared" si="51"/>
        <v>0</v>
      </c>
      <c r="AH51" s="208">
        <f t="shared" si="51"/>
        <v>0</v>
      </c>
      <c r="AI51" s="208">
        <f t="shared" si="51"/>
        <v>0</v>
      </c>
      <c r="AJ51" s="208">
        <f t="shared" si="51"/>
        <v>80</v>
      </c>
      <c r="AK51" s="208">
        <f t="shared" si="51"/>
        <v>145</v>
      </c>
      <c r="AL51" s="208">
        <f t="shared" si="51"/>
        <v>225</v>
      </c>
      <c r="AM51" s="208"/>
      <c r="AN51" s="209">
        <f>SUM(AN44:AN50)</f>
        <v>9</v>
      </c>
      <c r="AO51" s="208">
        <f>SUM(AO44:AO50)</f>
        <v>300</v>
      </c>
      <c r="AP51" s="209">
        <f>SUM(AP44:AP50)</f>
        <v>12</v>
      </c>
    </row>
    <row r="52" spans="1:42" s="179" customFormat="1" ht="15" customHeight="1" thickBot="1" x14ac:dyDescent="0.25">
      <c r="A52" s="90"/>
      <c r="B52" s="316" t="s">
        <v>50</v>
      </c>
      <c r="C52" s="317"/>
      <c r="D52" s="318"/>
      <c r="E52" s="208">
        <f t="shared" ref="E52:T52" si="52">E21+E28+E34+E38+E42+E51</f>
        <v>115</v>
      </c>
      <c r="F52" s="208">
        <f t="shared" si="52"/>
        <v>0</v>
      </c>
      <c r="G52" s="208">
        <f t="shared" si="52"/>
        <v>105</v>
      </c>
      <c r="H52" s="208">
        <f t="shared" si="52"/>
        <v>100</v>
      </c>
      <c r="I52" s="208">
        <f t="shared" si="52"/>
        <v>0</v>
      </c>
      <c r="J52" s="208">
        <f t="shared" si="52"/>
        <v>0</v>
      </c>
      <c r="K52" s="208">
        <f t="shared" si="52"/>
        <v>130</v>
      </c>
      <c r="L52" s="208">
        <f t="shared" si="52"/>
        <v>0</v>
      </c>
      <c r="M52" s="208">
        <f t="shared" si="52"/>
        <v>0</v>
      </c>
      <c r="N52" s="208">
        <f t="shared" si="52"/>
        <v>0</v>
      </c>
      <c r="O52" s="208">
        <f t="shared" si="52"/>
        <v>0</v>
      </c>
      <c r="P52" s="208">
        <f t="shared" si="52"/>
        <v>0</v>
      </c>
      <c r="Q52" s="208">
        <f t="shared" si="52"/>
        <v>100</v>
      </c>
      <c r="R52" s="208">
        <f t="shared" si="52"/>
        <v>230</v>
      </c>
      <c r="S52" s="208">
        <f t="shared" si="52"/>
        <v>450</v>
      </c>
      <c r="T52" s="208">
        <f t="shared" si="52"/>
        <v>680</v>
      </c>
      <c r="U52" s="208"/>
      <c r="V52" s="209">
        <f t="shared" ref="V52:AL52" si="53">V21+V28+V34+V38+V42+V51</f>
        <v>31</v>
      </c>
      <c r="W52" s="208">
        <f t="shared" si="53"/>
        <v>90</v>
      </c>
      <c r="X52" s="208">
        <f t="shared" si="53"/>
        <v>15</v>
      </c>
      <c r="Y52" s="208">
        <f t="shared" si="53"/>
        <v>65</v>
      </c>
      <c r="Z52" s="208">
        <f t="shared" si="53"/>
        <v>105</v>
      </c>
      <c r="AA52" s="208">
        <f t="shared" si="53"/>
        <v>0</v>
      </c>
      <c r="AB52" s="208">
        <f t="shared" si="53"/>
        <v>0</v>
      </c>
      <c r="AC52" s="208">
        <f t="shared" si="53"/>
        <v>15</v>
      </c>
      <c r="AD52" s="208">
        <f t="shared" si="53"/>
        <v>0</v>
      </c>
      <c r="AE52" s="208">
        <f t="shared" si="53"/>
        <v>0</v>
      </c>
      <c r="AF52" s="208">
        <f t="shared" si="53"/>
        <v>0</v>
      </c>
      <c r="AG52" s="208">
        <f t="shared" si="53"/>
        <v>0</v>
      </c>
      <c r="AH52" s="208">
        <f t="shared" si="53"/>
        <v>0</v>
      </c>
      <c r="AI52" s="208">
        <f t="shared" si="53"/>
        <v>200</v>
      </c>
      <c r="AJ52" s="208">
        <f t="shared" si="53"/>
        <v>260</v>
      </c>
      <c r="AK52" s="208">
        <f t="shared" si="53"/>
        <v>290</v>
      </c>
      <c r="AL52" s="208">
        <f t="shared" si="53"/>
        <v>550</v>
      </c>
      <c r="AM52" s="208"/>
      <c r="AN52" s="209">
        <f>AN21+AN28+AN34+AN38+AN42+AN51</f>
        <v>29</v>
      </c>
      <c r="AO52" s="208">
        <f>AO21+AO28+AO34+AO38+AO42+AO51</f>
        <v>1230</v>
      </c>
      <c r="AP52" s="209">
        <f>AP21+AP28+AP34+AP38+AP42+AP51</f>
        <v>60</v>
      </c>
    </row>
    <row r="54" spans="1:42" x14ac:dyDescent="0.2">
      <c r="B54" s="13" t="s">
        <v>150</v>
      </c>
      <c r="AK54" s="16"/>
    </row>
    <row r="55" spans="1:42" x14ac:dyDescent="0.2">
      <c r="B55" s="12"/>
    </row>
    <row r="56" spans="1:42" x14ac:dyDescent="0.2">
      <c r="B56" s="12"/>
    </row>
    <row r="59" spans="1:42" ht="14.25" x14ac:dyDescent="0.2">
      <c r="O59" s="18"/>
    </row>
    <row r="60" spans="1:42" x14ac:dyDescent="0.2">
      <c r="D60" s="17" t="s">
        <v>151</v>
      </c>
      <c r="P60" t="s">
        <v>151</v>
      </c>
      <c r="AG60" s="298" t="s">
        <v>151</v>
      </c>
      <c r="AH60" s="299"/>
      <c r="AI60" s="299"/>
      <c r="AJ60" s="299"/>
      <c r="AK60" s="299"/>
      <c r="AL60" s="299"/>
      <c r="AM60" s="299"/>
    </row>
    <row r="61" spans="1:42" x14ac:dyDescent="0.2">
      <c r="D61" s="19" t="s">
        <v>152</v>
      </c>
      <c r="N61" s="17"/>
      <c r="P61" s="299" t="s">
        <v>153</v>
      </c>
      <c r="Q61" s="299"/>
      <c r="R61" s="299"/>
      <c r="S61" s="299"/>
      <c r="T61" s="299"/>
      <c r="U61" s="299"/>
      <c r="V61" s="299"/>
      <c r="AG61" s="299" t="s">
        <v>154</v>
      </c>
      <c r="AH61" s="299"/>
      <c r="AI61" s="299"/>
      <c r="AJ61" s="299"/>
      <c r="AK61" s="299"/>
      <c r="AL61" s="299"/>
      <c r="AM61" s="299"/>
    </row>
  </sheetData>
  <mergeCells count="24">
    <mergeCell ref="B18:AP18"/>
    <mergeCell ref="B52:D52"/>
    <mergeCell ref="AG60:AM60"/>
    <mergeCell ref="P61:V61"/>
    <mergeCell ref="AG61:AM61"/>
    <mergeCell ref="B22:AP22"/>
    <mergeCell ref="B29:AP29"/>
    <mergeCell ref="B35:AP35"/>
    <mergeCell ref="B39:AP39"/>
    <mergeCell ref="B43:AP43"/>
    <mergeCell ref="B21:D21"/>
    <mergeCell ref="B28:D28"/>
    <mergeCell ref="B34:D34"/>
    <mergeCell ref="B38:D38"/>
    <mergeCell ref="B42:D42"/>
    <mergeCell ref="B51:D51"/>
    <mergeCell ref="B6:AP6"/>
    <mergeCell ref="B16:B17"/>
    <mergeCell ref="C16:C17"/>
    <mergeCell ref="D16:D17"/>
    <mergeCell ref="E16:V16"/>
    <mergeCell ref="W16:AN16"/>
    <mergeCell ref="AO16:AO17"/>
    <mergeCell ref="AP16:AP1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zoomScale="60" zoomScaleNormal="60" workbookViewId="0">
      <selection activeCell="AE7" sqref="AE7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62.140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I1" t="s">
        <v>200</v>
      </c>
    </row>
    <row r="2" spans="1:43" x14ac:dyDescent="0.2">
      <c r="AI2" t="s">
        <v>214</v>
      </c>
    </row>
    <row r="3" spans="1:43" x14ac:dyDescent="0.2">
      <c r="AI3" t="s">
        <v>216</v>
      </c>
    </row>
    <row r="4" spans="1:43" x14ac:dyDescent="0.2">
      <c r="AI4" t="s">
        <v>213</v>
      </c>
    </row>
    <row r="6" spans="1:43" s="1" customFormat="1" ht="20.100000000000001" customHeight="1" x14ac:dyDescent="0.2">
      <c r="B6" s="276" t="s">
        <v>209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</row>
    <row r="7" spans="1:43" s="1" customFormat="1" ht="20.100000000000001" customHeigh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9" spans="1:43" s="2" customFormat="1" ht="15" customHeight="1" x14ac:dyDescent="0.25">
      <c r="B9" s="2" t="s">
        <v>20</v>
      </c>
    </row>
    <row r="10" spans="1:43" s="2" customFormat="1" ht="15" customHeight="1" x14ac:dyDescent="0.25">
      <c r="B10" s="2" t="s">
        <v>19</v>
      </c>
    </row>
    <row r="11" spans="1:43" s="2" customFormat="1" ht="15" customHeight="1" x14ac:dyDescent="0.25">
      <c r="B11" s="2" t="s">
        <v>157</v>
      </c>
    </row>
    <row r="12" spans="1:43" s="2" customFormat="1" ht="15" customHeight="1" x14ac:dyDescent="0.25">
      <c r="B12" s="2" t="s">
        <v>21</v>
      </c>
    </row>
    <row r="13" spans="1:43" ht="15" customHeight="1" x14ac:dyDescent="0.25">
      <c r="B13" s="2" t="s">
        <v>44</v>
      </c>
      <c r="C13" s="2"/>
    </row>
    <row r="15" spans="1:43" ht="13.5" thickBot="1" x14ac:dyDescent="0.25"/>
    <row r="16" spans="1:43" ht="17.25" customHeight="1" thickBot="1" x14ac:dyDescent="0.25">
      <c r="A16" s="7"/>
      <c r="B16" s="300" t="s">
        <v>22</v>
      </c>
      <c r="C16" s="302" t="s">
        <v>40</v>
      </c>
      <c r="D16" s="304" t="s">
        <v>3</v>
      </c>
      <c r="E16" s="306" t="s">
        <v>183</v>
      </c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8"/>
      <c r="W16" s="306" t="s">
        <v>184</v>
      </c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8"/>
      <c r="AO16" s="309" t="s">
        <v>5</v>
      </c>
      <c r="AP16" s="311" t="s">
        <v>6</v>
      </c>
      <c r="AQ16" s="7"/>
    </row>
    <row r="17" spans="1:43" ht="243" customHeight="1" thickBot="1" x14ac:dyDescent="0.25">
      <c r="A17" s="7"/>
      <c r="B17" s="301"/>
      <c r="C17" s="303"/>
      <c r="D17" s="305"/>
      <c r="E17" s="3" t="s">
        <v>7</v>
      </c>
      <c r="F17" s="4" t="s">
        <v>8</v>
      </c>
      <c r="G17" s="5" t="s">
        <v>37</v>
      </c>
      <c r="H17" s="5" t="s">
        <v>9</v>
      </c>
      <c r="I17" s="5" t="s">
        <v>10</v>
      </c>
      <c r="J17" s="5" t="s">
        <v>11</v>
      </c>
      <c r="K17" s="5" t="s">
        <v>12</v>
      </c>
      <c r="L17" s="5" t="s">
        <v>13</v>
      </c>
      <c r="M17" s="5" t="s">
        <v>14</v>
      </c>
      <c r="N17" s="5" t="s">
        <v>15</v>
      </c>
      <c r="O17" s="10" t="s">
        <v>43</v>
      </c>
      <c r="P17" s="5" t="s">
        <v>18</v>
      </c>
      <c r="Q17" s="5" t="s">
        <v>16</v>
      </c>
      <c r="R17" s="5" t="s">
        <v>0</v>
      </c>
      <c r="S17" s="5" t="s">
        <v>17</v>
      </c>
      <c r="T17" s="5" t="s">
        <v>4</v>
      </c>
      <c r="U17" s="5" t="s">
        <v>1</v>
      </c>
      <c r="V17" s="9" t="s">
        <v>2</v>
      </c>
      <c r="W17" s="4" t="s">
        <v>7</v>
      </c>
      <c r="X17" s="4" t="s">
        <v>8</v>
      </c>
      <c r="Y17" s="4" t="s">
        <v>149</v>
      </c>
      <c r="Z17" s="4" t="s">
        <v>9</v>
      </c>
      <c r="AA17" s="4" t="s">
        <v>10</v>
      </c>
      <c r="AB17" s="4" t="s">
        <v>11</v>
      </c>
      <c r="AC17" s="4" t="s">
        <v>12</v>
      </c>
      <c r="AD17" s="4" t="s">
        <v>13</v>
      </c>
      <c r="AE17" s="5" t="s">
        <v>14</v>
      </c>
      <c r="AF17" s="5" t="s">
        <v>15</v>
      </c>
      <c r="AG17" s="10" t="s">
        <v>43</v>
      </c>
      <c r="AH17" s="5" t="s">
        <v>18</v>
      </c>
      <c r="AI17" s="5" t="s">
        <v>16</v>
      </c>
      <c r="AJ17" s="5" t="s">
        <v>0</v>
      </c>
      <c r="AK17" s="5" t="s">
        <v>17</v>
      </c>
      <c r="AL17" s="5" t="s">
        <v>4</v>
      </c>
      <c r="AM17" s="5" t="s">
        <v>1</v>
      </c>
      <c r="AN17" s="9" t="s">
        <v>2</v>
      </c>
      <c r="AO17" s="310"/>
      <c r="AP17" s="312"/>
      <c r="AQ17" s="7"/>
    </row>
    <row r="18" spans="1:43" ht="15" customHeight="1" thickBot="1" x14ac:dyDescent="0.25">
      <c r="A18" s="11"/>
      <c r="B18" s="322" t="s">
        <v>71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4"/>
      <c r="AQ18" s="7"/>
    </row>
    <row r="19" spans="1:43" s="53" customFormat="1" ht="15" customHeight="1" thickBot="1" x14ac:dyDescent="0.25">
      <c r="A19" s="59"/>
      <c r="B19" s="60">
        <v>1</v>
      </c>
      <c r="C19" s="139" t="s">
        <v>42</v>
      </c>
      <c r="D19" s="124" t="s">
        <v>125</v>
      </c>
      <c r="E19" s="148"/>
      <c r="F19" s="78">
        <v>10</v>
      </c>
      <c r="G19" s="78"/>
      <c r="H19" s="80"/>
      <c r="I19" s="80"/>
      <c r="J19" s="80"/>
      <c r="K19" s="80"/>
      <c r="L19" s="80"/>
      <c r="M19" s="80"/>
      <c r="N19" s="80"/>
      <c r="O19" s="80"/>
      <c r="P19" s="78"/>
      <c r="Q19" s="80"/>
      <c r="R19" s="78">
        <v>140</v>
      </c>
      <c r="S19" s="72">
        <f t="shared" ref="S19:S21" si="0">SUM(E19:P19)</f>
        <v>10</v>
      </c>
      <c r="T19" s="72">
        <f t="shared" ref="T19:T21" si="1">SUM(E19:R19)</f>
        <v>150</v>
      </c>
      <c r="U19" s="125" t="s">
        <v>27</v>
      </c>
      <c r="V19" s="128">
        <f t="shared" ref="V19:V21" si="2">IF(T19=0,0,IF(T19&lt;25,0.5,TRUNC(T19/25)))</f>
        <v>6</v>
      </c>
      <c r="W19" s="147"/>
      <c r="X19" s="70"/>
      <c r="Y19" s="64"/>
      <c r="Z19" s="70"/>
      <c r="AA19" s="70"/>
      <c r="AB19" s="70"/>
      <c r="AC19" s="70"/>
      <c r="AD19" s="70"/>
      <c r="AE19" s="71"/>
      <c r="AF19" s="71"/>
      <c r="AG19" s="71"/>
      <c r="AH19" s="71"/>
      <c r="AI19" s="71"/>
      <c r="AJ19" s="64"/>
      <c r="AK19" s="72"/>
      <c r="AL19" s="72"/>
      <c r="AM19" s="67"/>
      <c r="AN19" s="73"/>
      <c r="AO19" s="161">
        <f>T19+AL19</f>
        <v>150</v>
      </c>
      <c r="AP19" s="75">
        <f>V19+AN19</f>
        <v>6</v>
      </c>
    </row>
    <row r="20" spans="1:43" s="53" customFormat="1" ht="15" customHeight="1" x14ac:dyDescent="0.2">
      <c r="A20" s="59"/>
      <c r="B20" s="129">
        <v>2</v>
      </c>
      <c r="C20" s="139" t="s">
        <v>42</v>
      </c>
      <c r="D20" s="124" t="s">
        <v>143</v>
      </c>
      <c r="E20" s="148"/>
      <c r="F20" s="78"/>
      <c r="G20" s="78"/>
      <c r="H20" s="80"/>
      <c r="I20" s="80"/>
      <c r="J20" s="80"/>
      <c r="K20" s="80"/>
      <c r="L20" s="80"/>
      <c r="M20" s="80"/>
      <c r="N20" s="80"/>
      <c r="O20" s="80"/>
      <c r="P20" s="78"/>
      <c r="Q20" s="80"/>
      <c r="R20" s="78"/>
      <c r="S20" s="72"/>
      <c r="T20" s="72"/>
      <c r="U20" s="125"/>
      <c r="V20" s="128"/>
      <c r="W20" s="148"/>
      <c r="X20" s="78">
        <v>10</v>
      </c>
      <c r="Y20" s="78"/>
      <c r="Z20" s="80"/>
      <c r="AA20" s="80"/>
      <c r="AB20" s="80"/>
      <c r="AC20" s="80"/>
      <c r="AD20" s="80"/>
      <c r="AE20" s="80"/>
      <c r="AF20" s="80"/>
      <c r="AG20" s="80"/>
      <c r="AH20" s="78"/>
      <c r="AI20" s="80"/>
      <c r="AJ20" s="78">
        <v>140</v>
      </c>
      <c r="AK20" s="72">
        <f t="shared" ref="AK20" si="3">SUM(W20:AH20)</f>
        <v>10</v>
      </c>
      <c r="AL20" s="72">
        <f t="shared" ref="AL20" si="4">SUM(W20:AJ20)</f>
        <v>150</v>
      </c>
      <c r="AM20" s="125" t="s">
        <v>27</v>
      </c>
      <c r="AN20" s="128">
        <f t="shared" ref="AN20" si="5">IF(AL20=0,0,IF(AL20&lt;25,0.5,TRUNC(AL20/25)))</f>
        <v>6</v>
      </c>
      <c r="AO20" s="161">
        <f>T20+AL20</f>
        <v>150</v>
      </c>
      <c r="AP20" s="75">
        <f>V20+AN20</f>
        <v>6</v>
      </c>
    </row>
    <row r="21" spans="1:43" s="53" customFormat="1" ht="15" customHeight="1" thickBot="1" x14ac:dyDescent="0.25">
      <c r="A21" s="59"/>
      <c r="B21" s="93">
        <v>3</v>
      </c>
      <c r="C21" s="130" t="s">
        <v>42</v>
      </c>
      <c r="D21" s="131" t="s">
        <v>59</v>
      </c>
      <c r="E21" s="148"/>
      <c r="F21" s="78"/>
      <c r="G21" s="78"/>
      <c r="H21" s="80"/>
      <c r="I21" s="80"/>
      <c r="J21" s="80"/>
      <c r="K21" s="80"/>
      <c r="L21" s="80"/>
      <c r="M21" s="80"/>
      <c r="N21" s="80"/>
      <c r="O21" s="80"/>
      <c r="P21" s="78"/>
      <c r="Q21" s="80"/>
      <c r="R21" s="78">
        <v>100</v>
      </c>
      <c r="S21" s="72">
        <f t="shared" si="0"/>
        <v>0</v>
      </c>
      <c r="T21" s="72">
        <f t="shared" si="1"/>
        <v>100</v>
      </c>
      <c r="U21" s="125" t="s">
        <v>27</v>
      </c>
      <c r="V21" s="128">
        <f t="shared" si="2"/>
        <v>4</v>
      </c>
      <c r="W21" s="162"/>
      <c r="X21" s="103"/>
      <c r="Y21" s="104"/>
      <c r="Z21" s="103"/>
      <c r="AA21" s="103"/>
      <c r="AB21" s="103"/>
      <c r="AC21" s="103"/>
      <c r="AD21" s="103"/>
      <c r="AE21" s="106"/>
      <c r="AF21" s="106"/>
      <c r="AG21" s="106"/>
      <c r="AH21" s="106"/>
      <c r="AI21" s="106"/>
      <c r="AJ21" s="104"/>
      <c r="AK21" s="107"/>
      <c r="AL21" s="108"/>
      <c r="AM21" s="109"/>
      <c r="AN21" s="110"/>
      <c r="AO21" s="137">
        <f t="shared" ref="AO21:AO31" si="6">T21+AL21</f>
        <v>100</v>
      </c>
      <c r="AP21" s="138">
        <f t="shared" ref="AP21:AP31" si="7">V21+AN21</f>
        <v>4</v>
      </c>
    </row>
    <row r="22" spans="1:43" s="53" customFormat="1" ht="15" customHeight="1" thickBot="1" x14ac:dyDescent="0.25">
      <c r="A22" s="59"/>
      <c r="B22" s="273" t="s">
        <v>50</v>
      </c>
      <c r="C22" s="274"/>
      <c r="D22" s="275"/>
      <c r="E22" s="111">
        <f>SUM(E19:E21)</f>
        <v>0</v>
      </c>
      <c r="F22" s="111">
        <f t="shared" ref="F22:AP22" si="8">SUM(F19:F21)</f>
        <v>10</v>
      </c>
      <c r="G22" s="111">
        <f t="shared" si="8"/>
        <v>0</v>
      </c>
      <c r="H22" s="111">
        <f t="shared" si="8"/>
        <v>0</v>
      </c>
      <c r="I22" s="111">
        <f t="shared" si="8"/>
        <v>0</v>
      </c>
      <c r="J22" s="111">
        <f t="shared" si="8"/>
        <v>0</v>
      </c>
      <c r="K22" s="111">
        <f t="shared" si="8"/>
        <v>0</v>
      </c>
      <c r="L22" s="111">
        <f t="shared" si="8"/>
        <v>0</v>
      </c>
      <c r="M22" s="111">
        <f t="shared" si="8"/>
        <v>0</v>
      </c>
      <c r="N22" s="111">
        <f t="shared" si="8"/>
        <v>0</v>
      </c>
      <c r="O22" s="111">
        <f t="shared" si="8"/>
        <v>0</v>
      </c>
      <c r="P22" s="111">
        <f t="shared" si="8"/>
        <v>0</v>
      </c>
      <c r="Q22" s="111">
        <f t="shared" si="8"/>
        <v>0</v>
      </c>
      <c r="R22" s="111">
        <f t="shared" si="8"/>
        <v>240</v>
      </c>
      <c r="S22" s="111">
        <f t="shared" si="8"/>
        <v>10</v>
      </c>
      <c r="T22" s="111">
        <f t="shared" si="8"/>
        <v>250</v>
      </c>
      <c r="U22" s="111"/>
      <c r="V22" s="112">
        <f t="shared" si="8"/>
        <v>10</v>
      </c>
      <c r="W22" s="111">
        <f t="shared" si="8"/>
        <v>0</v>
      </c>
      <c r="X22" s="111">
        <f t="shared" si="8"/>
        <v>10</v>
      </c>
      <c r="Y22" s="111">
        <f t="shared" si="8"/>
        <v>0</v>
      </c>
      <c r="Z22" s="111">
        <f t="shared" si="8"/>
        <v>0</v>
      </c>
      <c r="AA22" s="111">
        <f t="shared" si="8"/>
        <v>0</v>
      </c>
      <c r="AB22" s="111">
        <f t="shared" si="8"/>
        <v>0</v>
      </c>
      <c r="AC22" s="111">
        <f t="shared" si="8"/>
        <v>0</v>
      </c>
      <c r="AD22" s="111">
        <f t="shared" si="8"/>
        <v>0</v>
      </c>
      <c r="AE22" s="111">
        <f t="shared" si="8"/>
        <v>0</v>
      </c>
      <c r="AF22" s="111">
        <f t="shared" si="8"/>
        <v>0</v>
      </c>
      <c r="AG22" s="111">
        <f t="shared" si="8"/>
        <v>0</v>
      </c>
      <c r="AH22" s="111">
        <f t="shared" si="8"/>
        <v>0</v>
      </c>
      <c r="AI22" s="111">
        <f t="shared" si="8"/>
        <v>0</v>
      </c>
      <c r="AJ22" s="111">
        <f t="shared" si="8"/>
        <v>140</v>
      </c>
      <c r="AK22" s="111">
        <f t="shared" si="8"/>
        <v>10</v>
      </c>
      <c r="AL22" s="111">
        <f t="shared" si="8"/>
        <v>150</v>
      </c>
      <c r="AM22" s="111"/>
      <c r="AN22" s="112">
        <f t="shared" si="8"/>
        <v>6</v>
      </c>
      <c r="AO22" s="111">
        <f t="shared" si="8"/>
        <v>400</v>
      </c>
      <c r="AP22" s="112">
        <f t="shared" si="8"/>
        <v>16</v>
      </c>
    </row>
    <row r="23" spans="1:43" s="53" customFormat="1" ht="15" customHeight="1" thickBot="1" x14ac:dyDescent="0.25">
      <c r="A23" s="59"/>
      <c r="B23" s="277" t="s">
        <v>121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9"/>
    </row>
    <row r="24" spans="1:43" s="53" customFormat="1" ht="15" customHeight="1" thickBot="1" x14ac:dyDescent="0.25">
      <c r="A24" s="59"/>
      <c r="B24" s="129">
        <v>4</v>
      </c>
      <c r="C24" s="168" t="s">
        <v>42</v>
      </c>
      <c r="D24" s="23" t="s">
        <v>132</v>
      </c>
      <c r="E24" s="265"/>
      <c r="F24" s="117"/>
      <c r="G24" s="117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17"/>
      <c r="S24" s="107"/>
      <c r="T24" s="107"/>
      <c r="U24" s="121"/>
      <c r="V24" s="163"/>
      <c r="W24" s="148"/>
      <c r="X24" s="126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>
        <v>510</v>
      </c>
      <c r="AJ24" s="80"/>
      <c r="AK24" s="72">
        <f t="shared" ref="AK24" si="9">SUM(W24:AH24)</f>
        <v>0</v>
      </c>
      <c r="AL24" s="72">
        <f t="shared" ref="AL24" si="10">SUM(W24:AJ24)</f>
        <v>510</v>
      </c>
      <c r="AM24" s="125" t="s">
        <v>99</v>
      </c>
      <c r="AN24" s="128">
        <f t="shared" ref="AN24" si="11">IF(AL24=0,0,IF(AL24&lt;25,0.5,TRUNC(AL24/25)))+IF(AM24="E",1,0)</f>
        <v>20</v>
      </c>
      <c r="AO24" s="172">
        <f t="shared" ref="AO24" si="12">AL24</f>
        <v>510</v>
      </c>
      <c r="AP24" s="266">
        <f t="shared" ref="AP24" si="13">AN24</f>
        <v>20</v>
      </c>
    </row>
    <row r="25" spans="1:43" s="53" customFormat="1" ht="15" customHeight="1" thickBot="1" x14ac:dyDescent="0.25">
      <c r="A25" s="59"/>
      <c r="B25" s="273" t="s">
        <v>50</v>
      </c>
      <c r="C25" s="274"/>
      <c r="D25" s="275"/>
      <c r="E25" s="111">
        <f>SUM(E24:E24)</f>
        <v>0</v>
      </c>
      <c r="F25" s="111">
        <f t="shared" ref="F25:AP25" si="14">SUM(F24:F24)</f>
        <v>0</v>
      </c>
      <c r="G25" s="111">
        <f t="shared" si="14"/>
        <v>0</v>
      </c>
      <c r="H25" s="111">
        <f t="shared" si="14"/>
        <v>0</v>
      </c>
      <c r="I25" s="111">
        <f t="shared" si="14"/>
        <v>0</v>
      </c>
      <c r="J25" s="111">
        <f t="shared" si="14"/>
        <v>0</v>
      </c>
      <c r="K25" s="111">
        <f t="shared" si="14"/>
        <v>0</v>
      </c>
      <c r="L25" s="111">
        <f t="shared" si="14"/>
        <v>0</v>
      </c>
      <c r="M25" s="111">
        <f t="shared" si="14"/>
        <v>0</v>
      </c>
      <c r="N25" s="111">
        <f t="shared" si="14"/>
        <v>0</v>
      </c>
      <c r="O25" s="111">
        <f t="shared" si="14"/>
        <v>0</v>
      </c>
      <c r="P25" s="111">
        <f t="shared" si="14"/>
        <v>0</v>
      </c>
      <c r="Q25" s="111">
        <f t="shared" si="14"/>
        <v>0</v>
      </c>
      <c r="R25" s="111">
        <f t="shared" si="14"/>
        <v>0</v>
      </c>
      <c r="S25" s="111">
        <f t="shared" si="14"/>
        <v>0</v>
      </c>
      <c r="T25" s="111">
        <f t="shared" si="14"/>
        <v>0</v>
      </c>
      <c r="U25" s="111"/>
      <c r="V25" s="112">
        <f t="shared" si="14"/>
        <v>0</v>
      </c>
      <c r="W25" s="111">
        <f t="shared" si="14"/>
        <v>0</v>
      </c>
      <c r="X25" s="111">
        <f t="shared" si="14"/>
        <v>0</v>
      </c>
      <c r="Y25" s="111">
        <f t="shared" si="14"/>
        <v>0</v>
      </c>
      <c r="Z25" s="111">
        <f t="shared" si="14"/>
        <v>0</v>
      </c>
      <c r="AA25" s="111">
        <f t="shared" si="14"/>
        <v>0</v>
      </c>
      <c r="AB25" s="111">
        <f t="shared" si="14"/>
        <v>0</v>
      </c>
      <c r="AC25" s="111">
        <f t="shared" si="14"/>
        <v>0</v>
      </c>
      <c r="AD25" s="111">
        <f t="shared" si="14"/>
        <v>0</v>
      </c>
      <c r="AE25" s="111">
        <f t="shared" si="14"/>
        <v>0</v>
      </c>
      <c r="AF25" s="111">
        <f t="shared" si="14"/>
        <v>0</v>
      </c>
      <c r="AG25" s="111">
        <f t="shared" si="14"/>
        <v>0</v>
      </c>
      <c r="AH25" s="111">
        <f t="shared" si="14"/>
        <v>0</v>
      </c>
      <c r="AI25" s="111">
        <f t="shared" si="14"/>
        <v>510</v>
      </c>
      <c r="AJ25" s="111">
        <f t="shared" si="14"/>
        <v>0</v>
      </c>
      <c r="AK25" s="111">
        <f t="shared" si="14"/>
        <v>0</v>
      </c>
      <c r="AL25" s="111">
        <f t="shared" si="14"/>
        <v>510</v>
      </c>
      <c r="AM25" s="111"/>
      <c r="AN25" s="112">
        <f t="shared" si="14"/>
        <v>20</v>
      </c>
      <c r="AO25" s="111">
        <f t="shared" si="14"/>
        <v>510</v>
      </c>
      <c r="AP25" s="112">
        <f t="shared" si="14"/>
        <v>20</v>
      </c>
    </row>
    <row r="26" spans="1:43" s="53" customFormat="1" ht="15" customHeight="1" thickBot="1" x14ac:dyDescent="0.25">
      <c r="A26" s="59"/>
      <c r="B26" s="277" t="s">
        <v>94</v>
      </c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9"/>
    </row>
    <row r="27" spans="1:43" s="53" customFormat="1" ht="15" customHeight="1" x14ac:dyDescent="0.2">
      <c r="A27" s="59"/>
      <c r="B27" s="76">
        <v>5</v>
      </c>
      <c r="C27" s="146" t="s">
        <v>42</v>
      </c>
      <c r="D27" s="140" t="s">
        <v>140</v>
      </c>
      <c r="E27" s="177">
        <v>15</v>
      </c>
      <c r="F27" s="152"/>
      <c r="G27" s="72">
        <v>15</v>
      </c>
      <c r="H27" s="72"/>
      <c r="I27" s="152"/>
      <c r="J27" s="72"/>
      <c r="K27" s="72"/>
      <c r="L27" s="72"/>
      <c r="M27" s="72"/>
      <c r="N27" s="72"/>
      <c r="O27" s="72"/>
      <c r="P27" s="72"/>
      <c r="Q27" s="72"/>
      <c r="R27" s="142">
        <v>20</v>
      </c>
      <c r="S27" s="72">
        <f t="shared" ref="S27:S31" si="15">SUM(E27:P27)</f>
        <v>30</v>
      </c>
      <c r="T27" s="72">
        <f t="shared" ref="T27:T31" si="16">SUM(E27:R27)</f>
        <v>50</v>
      </c>
      <c r="U27" s="178" t="s">
        <v>27</v>
      </c>
      <c r="V27" s="127">
        <f t="shared" ref="V27:V31" si="17">IF(T27=0,0,IF(T27&lt;25,0.5,TRUNC(T27/25)))</f>
        <v>2</v>
      </c>
      <c r="W27" s="77"/>
      <c r="X27" s="85"/>
      <c r="Y27" s="78"/>
      <c r="Z27" s="85"/>
      <c r="AA27" s="85"/>
      <c r="AB27" s="85"/>
      <c r="AC27" s="85"/>
      <c r="AD27" s="85"/>
      <c r="AE27" s="79"/>
      <c r="AF27" s="79"/>
      <c r="AG27" s="79"/>
      <c r="AH27" s="79"/>
      <c r="AI27" s="79"/>
      <c r="AJ27" s="78"/>
      <c r="AK27" s="72"/>
      <c r="AL27" s="80"/>
      <c r="AM27" s="81"/>
      <c r="AN27" s="87"/>
      <c r="AO27" s="74">
        <f t="shared" si="6"/>
        <v>50</v>
      </c>
      <c r="AP27" s="75">
        <f t="shared" si="7"/>
        <v>2</v>
      </c>
    </row>
    <row r="28" spans="1:43" s="53" customFormat="1" ht="15" customHeight="1" x14ac:dyDescent="0.2">
      <c r="A28" s="59"/>
      <c r="B28" s="76">
        <v>6</v>
      </c>
      <c r="C28" s="146" t="s">
        <v>42</v>
      </c>
      <c r="D28" s="140" t="s">
        <v>141</v>
      </c>
      <c r="E28" s="177">
        <v>15</v>
      </c>
      <c r="F28" s="152"/>
      <c r="G28" s="72">
        <v>15</v>
      </c>
      <c r="H28" s="72"/>
      <c r="I28" s="152"/>
      <c r="J28" s="72"/>
      <c r="K28" s="72"/>
      <c r="L28" s="72"/>
      <c r="M28" s="72"/>
      <c r="N28" s="72"/>
      <c r="O28" s="72"/>
      <c r="P28" s="72"/>
      <c r="Q28" s="72"/>
      <c r="R28" s="142">
        <v>20</v>
      </c>
      <c r="S28" s="72">
        <f t="shared" ref="S28" si="18">SUM(E28:P28)</f>
        <v>30</v>
      </c>
      <c r="T28" s="72">
        <f t="shared" ref="T28" si="19">SUM(E28:R28)</f>
        <v>50</v>
      </c>
      <c r="U28" s="178" t="s">
        <v>27</v>
      </c>
      <c r="V28" s="127">
        <f t="shared" ref="V28" si="20">IF(T28=0,0,IF(T28&lt;25,0.5,TRUNC(T28/25)))</f>
        <v>2</v>
      </c>
      <c r="W28" s="77"/>
      <c r="X28" s="85"/>
      <c r="Y28" s="78"/>
      <c r="Z28" s="85"/>
      <c r="AA28" s="85"/>
      <c r="AB28" s="85"/>
      <c r="AC28" s="85"/>
      <c r="AD28" s="85"/>
      <c r="AE28" s="79"/>
      <c r="AF28" s="79"/>
      <c r="AG28" s="79"/>
      <c r="AH28" s="79"/>
      <c r="AI28" s="79"/>
      <c r="AJ28" s="78"/>
      <c r="AK28" s="72"/>
      <c r="AL28" s="80"/>
      <c r="AM28" s="81"/>
      <c r="AN28" s="87"/>
      <c r="AO28" s="74">
        <f t="shared" ref="AO28" si="21">T28+AL28</f>
        <v>50</v>
      </c>
      <c r="AP28" s="75">
        <f t="shared" ref="AP28" si="22">V28+AN28</f>
        <v>2</v>
      </c>
    </row>
    <row r="29" spans="1:43" s="53" customFormat="1" ht="15" customHeight="1" x14ac:dyDescent="0.2">
      <c r="A29" s="59"/>
      <c r="B29" s="76">
        <v>7</v>
      </c>
      <c r="C29" s="146" t="s">
        <v>42</v>
      </c>
      <c r="D29" s="140" t="s">
        <v>142</v>
      </c>
      <c r="E29" s="177">
        <v>15</v>
      </c>
      <c r="F29" s="152"/>
      <c r="G29" s="72">
        <v>15</v>
      </c>
      <c r="H29" s="72"/>
      <c r="I29" s="152"/>
      <c r="J29" s="72"/>
      <c r="K29" s="72"/>
      <c r="L29" s="72"/>
      <c r="M29" s="72"/>
      <c r="N29" s="72"/>
      <c r="O29" s="72"/>
      <c r="P29" s="72"/>
      <c r="Q29" s="72"/>
      <c r="R29" s="142">
        <v>20</v>
      </c>
      <c r="S29" s="72">
        <f t="shared" si="15"/>
        <v>30</v>
      </c>
      <c r="T29" s="72">
        <f t="shared" si="16"/>
        <v>50</v>
      </c>
      <c r="U29" s="178" t="s">
        <v>27</v>
      </c>
      <c r="V29" s="127">
        <f t="shared" si="17"/>
        <v>2</v>
      </c>
      <c r="W29" s="77"/>
      <c r="X29" s="85"/>
      <c r="Y29" s="78"/>
      <c r="Z29" s="85"/>
      <c r="AA29" s="85"/>
      <c r="AB29" s="85"/>
      <c r="AC29" s="85"/>
      <c r="AD29" s="85"/>
      <c r="AE29" s="79"/>
      <c r="AF29" s="79"/>
      <c r="AG29" s="79"/>
      <c r="AH29" s="79"/>
      <c r="AI29" s="79"/>
      <c r="AJ29" s="78"/>
      <c r="AK29" s="72"/>
      <c r="AL29" s="80"/>
      <c r="AM29" s="81"/>
      <c r="AN29" s="87"/>
      <c r="AO29" s="74">
        <f t="shared" si="6"/>
        <v>50</v>
      </c>
      <c r="AP29" s="75">
        <f t="shared" si="7"/>
        <v>2</v>
      </c>
    </row>
    <row r="30" spans="1:43" s="53" customFormat="1" ht="15" customHeight="1" x14ac:dyDescent="0.2">
      <c r="A30" s="59"/>
      <c r="B30" s="76">
        <v>8</v>
      </c>
      <c r="C30" s="146" t="s">
        <v>42</v>
      </c>
      <c r="D30" s="140" t="s">
        <v>192</v>
      </c>
      <c r="E30" s="177">
        <v>15</v>
      </c>
      <c r="F30" s="152"/>
      <c r="G30" s="72">
        <v>15</v>
      </c>
      <c r="H30" s="72"/>
      <c r="I30" s="152"/>
      <c r="J30" s="72"/>
      <c r="K30" s="72"/>
      <c r="L30" s="72"/>
      <c r="M30" s="72"/>
      <c r="N30" s="72"/>
      <c r="O30" s="72"/>
      <c r="P30" s="72"/>
      <c r="Q30" s="72"/>
      <c r="R30" s="142">
        <v>20</v>
      </c>
      <c r="S30" s="72">
        <f t="shared" ref="S30" si="23">SUM(E30:P30)</f>
        <v>30</v>
      </c>
      <c r="T30" s="72">
        <f t="shared" ref="T30" si="24">SUM(E30:R30)</f>
        <v>50</v>
      </c>
      <c r="U30" s="178" t="s">
        <v>27</v>
      </c>
      <c r="V30" s="127">
        <f t="shared" ref="V30" si="25">IF(T30=0,0,IF(T30&lt;25,0.5,TRUNC(T30/25)))</f>
        <v>2</v>
      </c>
      <c r="W30" s="77"/>
      <c r="X30" s="85"/>
      <c r="Y30" s="78"/>
      <c r="Z30" s="85"/>
      <c r="AA30" s="85"/>
      <c r="AB30" s="85"/>
      <c r="AC30" s="85"/>
      <c r="AD30" s="85"/>
      <c r="AE30" s="79"/>
      <c r="AF30" s="79"/>
      <c r="AG30" s="79"/>
      <c r="AH30" s="79"/>
      <c r="AI30" s="79"/>
      <c r="AJ30" s="78"/>
      <c r="AK30" s="72"/>
      <c r="AL30" s="80"/>
      <c r="AM30" s="81"/>
      <c r="AN30" s="87"/>
      <c r="AO30" s="74">
        <f t="shared" ref="AO30" si="26">T30+AL30</f>
        <v>50</v>
      </c>
      <c r="AP30" s="75">
        <f t="shared" ref="AP30" si="27">V30+AN30</f>
        <v>2</v>
      </c>
    </row>
    <row r="31" spans="1:43" s="53" customFormat="1" ht="15" customHeight="1" thickBot="1" x14ac:dyDescent="0.25">
      <c r="A31" s="59"/>
      <c r="B31" s="76">
        <v>9</v>
      </c>
      <c r="C31" s="146" t="s">
        <v>42</v>
      </c>
      <c r="D31" s="140" t="s">
        <v>193</v>
      </c>
      <c r="E31" s="177">
        <v>15</v>
      </c>
      <c r="F31" s="152"/>
      <c r="G31" s="72">
        <v>15</v>
      </c>
      <c r="H31" s="72"/>
      <c r="I31" s="152"/>
      <c r="J31" s="72"/>
      <c r="K31" s="72"/>
      <c r="L31" s="72"/>
      <c r="M31" s="72"/>
      <c r="N31" s="72"/>
      <c r="O31" s="72"/>
      <c r="P31" s="72"/>
      <c r="Q31" s="72"/>
      <c r="R31" s="142">
        <v>20</v>
      </c>
      <c r="S31" s="72">
        <f t="shared" si="15"/>
        <v>30</v>
      </c>
      <c r="T31" s="72">
        <f t="shared" si="16"/>
        <v>50</v>
      </c>
      <c r="U31" s="178" t="s">
        <v>27</v>
      </c>
      <c r="V31" s="127">
        <f t="shared" si="17"/>
        <v>2</v>
      </c>
      <c r="W31" s="77"/>
      <c r="X31" s="85"/>
      <c r="Y31" s="78"/>
      <c r="Z31" s="85"/>
      <c r="AA31" s="85"/>
      <c r="AB31" s="85"/>
      <c r="AC31" s="85"/>
      <c r="AD31" s="85"/>
      <c r="AE31" s="79"/>
      <c r="AF31" s="79"/>
      <c r="AG31" s="79"/>
      <c r="AH31" s="79"/>
      <c r="AI31" s="79"/>
      <c r="AJ31" s="78"/>
      <c r="AK31" s="72"/>
      <c r="AL31" s="80"/>
      <c r="AM31" s="81"/>
      <c r="AN31" s="87"/>
      <c r="AO31" s="74">
        <f t="shared" si="6"/>
        <v>50</v>
      </c>
      <c r="AP31" s="75">
        <f t="shared" si="7"/>
        <v>2</v>
      </c>
    </row>
    <row r="32" spans="1:43" s="8" customFormat="1" ht="15" customHeight="1" thickBot="1" x14ac:dyDescent="0.25">
      <c r="A32" s="11"/>
      <c r="B32" s="325" t="s">
        <v>50</v>
      </c>
      <c r="C32" s="326"/>
      <c r="D32" s="326"/>
      <c r="E32" s="6">
        <f t="shared" ref="E32:T32" si="28">SUM(E27:E31)</f>
        <v>75</v>
      </c>
      <c r="F32" s="6">
        <f t="shared" si="28"/>
        <v>0</v>
      </c>
      <c r="G32" s="6">
        <f t="shared" si="28"/>
        <v>75</v>
      </c>
      <c r="H32" s="6">
        <f t="shared" si="28"/>
        <v>0</v>
      </c>
      <c r="I32" s="6">
        <f t="shared" si="28"/>
        <v>0</v>
      </c>
      <c r="J32" s="6">
        <f t="shared" si="28"/>
        <v>0</v>
      </c>
      <c r="K32" s="6">
        <f t="shared" si="28"/>
        <v>0</v>
      </c>
      <c r="L32" s="6">
        <f t="shared" si="28"/>
        <v>0</v>
      </c>
      <c r="M32" s="6">
        <f t="shared" si="28"/>
        <v>0</v>
      </c>
      <c r="N32" s="6">
        <f t="shared" si="28"/>
        <v>0</v>
      </c>
      <c r="O32" s="6">
        <f t="shared" si="28"/>
        <v>0</v>
      </c>
      <c r="P32" s="6">
        <f t="shared" si="28"/>
        <v>0</v>
      </c>
      <c r="Q32" s="6">
        <f t="shared" si="28"/>
        <v>0</v>
      </c>
      <c r="R32" s="6">
        <f t="shared" si="28"/>
        <v>100</v>
      </c>
      <c r="S32" s="6">
        <f t="shared" si="28"/>
        <v>150</v>
      </c>
      <c r="T32" s="6">
        <f t="shared" si="28"/>
        <v>250</v>
      </c>
      <c r="U32" s="6"/>
      <c r="V32" s="48">
        <f t="shared" ref="V32:AL32" si="29">SUM(V27:V31)</f>
        <v>10</v>
      </c>
      <c r="W32" s="6">
        <f t="shared" si="29"/>
        <v>0</v>
      </c>
      <c r="X32" s="6">
        <f t="shared" si="29"/>
        <v>0</v>
      </c>
      <c r="Y32" s="6">
        <f t="shared" si="29"/>
        <v>0</v>
      </c>
      <c r="Z32" s="6">
        <f t="shared" si="29"/>
        <v>0</v>
      </c>
      <c r="AA32" s="6">
        <f t="shared" si="29"/>
        <v>0</v>
      </c>
      <c r="AB32" s="6">
        <f t="shared" si="29"/>
        <v>0</v>
      </c>
      <c r="AC32" s="6">
        <f t="shared" si="29"/>
        <v>0</v>
      </c>
      <c r="AD32" s="6">
        <f t="shared" si="29"/>
        <v>0</v>
      </c>
      <c r="AE32" s="6">
        <f t="shared" si="29"/>
        <v>0</v>
      </c>
      <c r="AF32" s="6">
        <f t="shared" si="29"/>
        <v>0</v>
      </c>
      <c r="AG32" s="6">
        <f t="shared" si="29"/>
        <v>0</v>
      </c>
      <c r="AH32" s="6">
        <f t="shared" si="29"/>
        <v>0</v>
      </c>
      <c r="AI32" s="6">
        <f t="shared" si="29"/>
        <v>0</v>
      </c>
      <c r="AJ32" s="6">
        <f t="shared" si="29"/>
        <v>0</v>
      </c>
      <c r="AK32" s="6">
        <f t="shared" si="29"/>
        <v>0</v>
      </c>
      <c r="AL32" s="6">
        <f t="shared" si="29"/>
        <v>0</v>
      </c>
      <c r="AM32" s="6"/>
      <c r="AN32" s="48">
        <f>SUM(AN27:AN31)</f>
        <v>0</v>
      </c>
      <c r="AO32" s="6">
        <f>SUM(AO27:AO31)</f>
        <v>250</v>
      </c>
      <c r="AP32" s="48">
        <f>SUM(AP27:AP31)</f>
        <v>10</v>
      </c>
      <c r="AQ32" s="7"/>
    </row>
    <row r="33" spans="1:43" ht="15" customHeight="1" thickBot="1" x14ac:dyDescent="0.25">
      <c r="A33" s="11"/>
      <c r="B33" s="325" t="s">
        <v>50</v>
      </c>
      <c r="C33" s="326"/>
      <c r="D33" s="327"/>
      <c r="E33" s="6">
        <f t="shared" ref="E33:T33" si="30">E22+E25+E32</f>
        <v>75</v>
      </c>
      <c r="F33" s="6">
        <f t="shared" si="30"/>
        <v>10</v>
      </c>
      <c r="G33" s="6">
        <f t="shared" si="30"/>
        <v>75</v>
      </c>
      <c r="H33" s="6">
        <f t="shared" si="30"/>
        <v>0</v>
      </c>
      <c r="I33" s="6">
        <f t="shared" si="30"/>
        <v>0</v>
      </c>
      <c r="J33" s="6">
        <f t="shared" si="30"/>
        <v>0</v>
      </c>
      <c r="K33" s="6">
        <f t="shared" si="30"/>
        <v>0</v>
      </c>
      <c r="L33" s="6">
        <f t="shared" si="30"/>
        <v>0</v>
      </c>
      <c r="M33" s="6">
        <f t="shared" si="30"/>
        <v>0</v>
      </c>
      <c r="N33" s="6">
        <f t="shared" si="30"/>
        <v>0</v>
      </c>
      <c r="O33" s="6">
        <f t="shared" si="30"/>
        <v>0</v>
      </c>
      <c r="P33" s="6">
        <f t="shared" si="30"/>
        <v>0</v>
      </c>
      <c r="Q33" s="6">
        <f t="shared" si="30"/>
        <v>0</v>
      </c>
      <c r="R33" s="6">
        <f t="shared" si="30"/>
        <v>340</v>
      </c>
      <c r="S33" s="6">
        <f t="shared" si="30"/>
        <v>160</v>
      </c>
      <c r="T33" s="6">
        <f t="shared" si="30"/>
        <v>500</v>
      </c>
      <c r="U33" s="6"/>
      <c r="V33" s="48">
        <f t="shared" ref="V33:AL33" si="31">V22+V25+V32</f>
        <v>20</v>
      </c>
      <c r="W33" s="6">
        <f t="shared" si="31"/>
        <v>0</v>
      </c>
      <c r="X33" s="6">
        <f t="shared" si="31"/>
        <v>10</v>
      </c>
      <c r="Y33" s="6">
        <f t="shared" si="31"/>
        <v>0</v>
      </c>
      <c r="Z33" s="6">
        <f t="shared" si="31"/>
        <v>0</v>
      </c>
      <c r="AA33" s="6">
        <f t="shared" si="31"/>
        <v>0</v>
      </c>
      <c r="AB33" s="6">
        <f t="shared" si="31"/>
        <v>0</v>
      </c>
      <c r="AC33" s="6">
        <f t="shared" si="31"/>
        <v>0</v>
      </c>
      <c r="AD33" s="6">
        <f t="shared" si="31"/>
        <v>0</v>
      </c>
      <c r="AE33" s="6">
        <f t="shared" si="31"/>
        <v>0</v>
      </c>
      <c r="AF33" s="6">
        <f t="shared" si="31"/>
        <v>0</v>
      </c>
      <c r="AG33" s="6">
        <f t="shared" si="31"/>
        <v>0</v>
      </c>
      <c r="AH33" s="6">
        <f t="shared" si="31"/>
        <v>0</v>
      </c>
      <c r="AI33" s="6">
        <f t="shared" si="31"/>
        <v>510</v>
      </c>
      <c r="AJ33" s="6">
        <f t="shared" si="31"/>
        <v>140</v>
      </c>
      <c r="AK33" s="6">
        <f t="shared" si="31"/>
        <v>10</v>
      </c>
      <c r="AL33" s="6">
        <f t="shared" si="31"/>
        <v>660</v>
      </c>
      <c r="AM33" s="6"/>
      <c r="AN33" s="48">
        <f>AN22+AN25+AN32</f>
        <v>26</v>
      </c>
      <c r="AO33" s="6">
        <f>AO22+AO25+AO32</f>
        <v>1160</v>
      </c>
      <c r="AP33" s="48">
        <f>AP22+AP25+AP32</f>
        <v>46</v>
      </c>
      <c r="AQ33" s="7"/>
    </row>
    <row r="35" spans="1:43" x14ac:dyDescent="0.2">
      <c r="B35" s="13" t="s">
        <v>150</v>
      </c>
      <c r="AK35" s="16"/>
    </row>
    <row r="36" spans="1:43" x14ac:dyDescent="0.2">
      <c r="B36" s="12"/>
    </row>
    <row r="37" spans="1:43" x14ac:dyDescent="0.2">
      <c r="B37" s="12"/>
    </row>
    <row r="40" spans="1:43" ht="14.25" x14ac:dyDescent="0.2">
      <c r="O40" s="18"/>
    </row>
    <row r="41" spans="1:43" x14ac:dyDescent="0.2">
      <c r="D41" s="17" t="s">
        <v>151</v>
      </c>
      <c r="P41" t="s">
        <v>151</v>
      </c>
      <c r="AG41" s="298" t="s">
        <v>151</v>
      </c>
      <c r="AH41" s="299"/>
      <c r="AI41" s="299"/>
      <c r="AJ41" s="299"/>
      <c r="AK41" s="299"/>
      <c r="AL41" s="299"/>
      <c r="AM41" s="299"/>
    </row>
    <row r="42" spans="1:43" x14ac:dyDescent="0.2">
      <c r="D42" s="19" t="s">
        <v>152</v>
      </c>
      <c r="N42" s="17"/>
      <c r="P42" s="299" t="s">
        <v>153</v>
      </c>
      <c r="Q42" s="299"/>
      <c r="R42" s="299"/>
      <c r="S42" s="299"/>
      <c r="T42" s="299"/>
      <c r="U42" s="299"/>
      <c r="V42" s="299"/>
      <c r="AG42" s="299" t="s">
        <v>154</v>
      </c>
      <c r="AH42" s="299"/>
      <c r="AI42" s="299"/>
      <c r="AJ42" s="299"/>
      <c r="AK42" s="299"/>
      <c r="AL42" s="299"/>
      <c r="AM42" s="299"/>
    </row>
  </sheetData>
  <mergeCells count="18">
    <mergeCell ref="B18:AP18"/>
    <mergeCell ref="B33:D33"/>
    <mergeCell ref="AG41:AM41"/>
    <mergeCell ref="P42:V42"/>
    <mergeCell ref="AG42:AM42"/>
    <mergeCell ref="B23:AP23"/>
    <mergeCell ref="B26:AP26"/>
    <mergeCell ref="B22:D22"/>
    <mergeCell ref="B25:D25"/>
    <mergeCell ref="B32:D32"/>
    <mergeCell ref="B6:AP6"/>
    <mergeCell ref="B16:B17"/>
    <mergeCell ref="C16:C17"/>
    <mergeCell ref="D16:D17"/>
    <mergeCell ref="E16:V16"/>
    <mergeCell ref="W16:AN16"/>
    <mergeCell ref="AO16:AO17"/>
    <mergeCell ref="AP16:AP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"/>
  <sheetViews>
    <sheetView tabSelected="1" view="pageBreakPreview" zoomScale="60" workbookViewId="0">
      <selection activeCell="S4" sqref="S4"/>
    </sheetView>
  </sheetViews>
  <sheetFormatPr defaultRowHeight="12.75" x14ac:dyDescent="0.2"/>
  <cols>
    <col min="3" max="3" width="68.85546875" style="49" customWidth="1"/>
    <col min="5" max="16" width="4.85546875" bestFit="1" customWidth="1"/>
  </cols>
  <sheetData>
    <row r="1" spans="1:43" x14ac:dyDescent="0.2">
      <c r="C1"/>
      <c r="S1" t="s">
        <v>200</v>
      </c>
    </row>
    <row r="2" spans="1:43" x14ac:dyDescent="0.2">
      <c r="C2"/>
      <c r="S2" t="s">
        <v>214</v>
      </c>
    </row>
    <row r="3" spans="1:43" x14ac:dyDescent="0.2">
      <c r="C3"/>
      <c r="S3" t="s">
        <v>215</v>
      </c>
    </row>
    <row r="4" spans="1:43" x14ac:dyDescent="0.2">
      <c r="C4"/>
      <c r="S4" t="s">
        <v>213</v>
      </c>
    </row>
    <row r="5" spans="1:43" x14ac:dyDescent="0.2">
      <c r="C5"/>
    </row>
    <row r="6" spans="1:43" s="1" customFormat="1" ht="15.75" x14ac:dyDescent="0.2">
      <c r="B6" s="276" t="s">
        <v>210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</row>
    <row r="7" spans="1:43" s="1" customFormat="1" ht="15.75" x14ac:dyDescent="0.2">
      <c r="B7" s="52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</row>
    <row r="8" spans="1:43" x14ac:dyDescent="0.2">
      <c r="C8"/>
    </row>
    <row r="9" spans="1:43" s="2" customFormat="1" ht="15" x14ac:dyDescent="0.25">
      <c r="B9" s="2" t="s">
        <v>20</v>
      </c>
    </row>
    <row r="10" spans="1:43" s="2" customFormat="1" ht="15" x14ac:dyDescent="0.25">
      <c r="B10" s="2" t="s">
        <v>19</v>
      </c>
    </row>
    <row r="11" spans="1:43" s="2" customFormat="1" ht="15" x14ac:dyDescent="0.25">
      <c r="B11" s="2" t="s">
        <v>211</v>
      </c>
    </row>
    <row r="12" spans="1:43" s="2" customFormat="1" ht="15" x14ac:dyDescent="0.25">
      <c r="B12" s="2" t="s">
        <v>21</v>
      </c>
    </row>
    <row r="13" spans="1:43" ht="15" x14ac:dyDescent="0.25">
      <c r="B13" s="2" t="s">
        <v>44</v>
      </c>
      <c r="C13" s="2"/>
    </row>
    <row r="15" spans="1:43" ht="13.5" thickBot="1" x14ac:dyDescent="0.25"/>
    <row r="16" spans="1:43" ht="15" thickBot="1" x14ac:dyDescent="0.25">
      <c r="A16" s="300" t="s">
        <v>22</v>
      </c>
      <c r="B16" s="302" t="s">
        <v>40</v>
      </c>
      <c r="C16" s="289" t="s">
        <v>3</v>
      </c>
      <c r="D16" s="306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8"/>
      <c r="V16" s="309" t="s">
        <v>5</v>
      </c>
      <c r="W16" s="311" t="s">
        <v>6</v>
      </c>
    </row>
    <row r="17" spans="1:23" ht="239.25" thickBot="1" x14ac:dyDescent="0.25">
      <c r="A17" s="301"/>
      <c r="B17" s="303"/>
      <c r="C17" s="290"/>
      <c r="D17" s="3" t="s">
        <v>7</v>
      </c>
      <c r="E17" s="4" t="s">
        <v>8</v>
      </c>
      <c r="F17" s="5" t="s">
        <v>37</v>
      </c>
      <c r="G17" s="5" t="s">
        <v>9</v>
      </c>
      <c r="H17" s="5" t="s">
        <v>10</v>
      </c>
      <c r="I17" s="5" t="s">
        <v>11</v>
      </c>
      <c r="J17" s="5" t="s">
        <v>12</v>
      </c>
      <c r="K17" s="5" t="s">
        <v>13</v>
      </c>
      <c r="L17" s="5" t="s">
        <v>14</v>
      </c>
      <c r="M17" s="5" t="s">
        <v>15</v>
      </c>
      <c r="N17" s="10" t="s">
        <v>43</v>
      </c>
      <c r="O17" s="5" t="s">
        <v>18</v>
      </c>
      <c r="P17" s="5" t="s">
        <v>16</v>
      </c>
      <c r="Q17" s="5" t="s">
        <v>0</v>
      </c>
      <c r="R17" s="5" t="s">
        <v>17</v>
      </c>
      <c r="S17" s="5" t="s">
        <v>4</v>
      </c>
      <c r="T17" s="5" t="s">
        <v>1</v>
      </c>
      <c r="U17" s="9" t="s">
        <v>2</v>
      </c>
      <c r="V17" s="310"/>
      <c r="W17" s="312"/>
    </row>
    <row r="18" spans="1:23" ht="15.75" thickBot="1" x14ac:dyDescent="0.25">
      <c r="A18" s="322" t="s">
        <v>94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4"/>
    </row>
    <row r="19" spans="1:23" s="53" customFormat="1" ht="13.5" thickBot="1" x14ac:dyDescent="0.25">
      <c r="A19" s="76">
        <v>1</v>
      </c>
      <c r="B19" s="146" t="s">
        <v>42</v>
      </c>
      <c r="C19" s="267" t="s">
        <v>194</v>
      </c>
      <c r="D19" s="143">
        <v>15</v>
      </c>
      <c r="E19" s="152"/>
      <c r="F19" s="72">
        <v>15</v>
      </c>
      <c r="G19" s="72"/>
      <c r="H19" s="152"/>
      <c r="I19" s="72"/>
      <c r="J19" s="72"/>
      <c r="K19" s="72"/>
      <c r="L19" s="72"/>
      <c r="M19" s="72"/>
      <c r="N19" s="72"/>
      <c r="O19" s="72"/>
      <c r="P19" s="72"/>
      <c r="Q19" s="80">
        <v>20</v>
      </c>
      <c r="R19" s="72">
        <f t="shared" ref="R19:R25" si="0">SUM(D19:O19)</f>
        <v>30</v>
      </c>
      <c r="S19" s="72">
        <v>50</v>
      </c>
      <c r="T19" s="125" t="s">
        <v>27</v>
      </c>
      <c r="U19" s="128">
        <f t="shared" ref="U19:U30" si="1">IF(S19=0,0,IF(S19&lt;25,0.5,TRUNC(S19/25)))+IF(T19="E",1,0)</f>
        <v>2</v>
      </c>
      <c r="V19" s="172">
        <f t="shared" ref="V19:V30" si="2">S19</f>
        <v>50</v>
      </c>
      <c r="W19" s="266">
        <f t="shared" ref="W19:W30" si="3">U19</f>
        <v>2</v>
      </c>
    </row>
    <row r="20" spans="1:23" s="53" customFormat="1" ht="13.5" thickBot="1" x14ac:dyDescent="0.25">
      <c r="A20" s="268">
        <v>2</v>
      </c>
      <c r="B20" s="146" t="s">
        <v>42</v>
      </c>
      <c r="C20" s="50" t="s">
        <v>196</v>
      </c>
      <c r="D20" s="143">
        <v>15</v>
      </c>
      <c r="E20" s="152"/>
      <c r="F20" s="72">
        <v>15</v>
      </c>
      <c r="G20" s="72"/>
      <c r="H20" s="152"/>
      <c r="I20" s="72"/>
      <c r="J20" s="72"/>
      <c r="K20" s="72"/>
      <c r="L20" s="72"/>
      <c r="M20" s="72"/>
      <c r="N20" s="72"/>
      <c r="O20" s="72"/>
      <c r="P20" s="72"/>
      <c r="Q20" s="80">
        <v>20</v>
      </c>
      <c r="R20" s="72">
        <f t="shared" si="0"/>
        <v>30</v>
      </c>
      <c r="S20" s="72">
        <v>50</v>
      </c>
      <c r="T20" s="125" t="s">
        <v>27</v>
      </c>
      <c r="U20" s="128">
        <f t="shared" si="1"/>
        <v>2</v>
      </c>
      <c r="V20" s="172">
        <f t="shared" si="2"/>
        <v>50</v>
      </c>
      <c r="W20" s="266">
        <f t="shared" si="3"/>
        <v>2</v>
      </c>
    </row>
    <row r="21" spans="1:23" s="53" customFormat="1" ht="13.5" thickBot="1" x14ac:dyDescent="0.25">
      <c r="A21" s="269">
        <v>3</v>
      </c>
      <c r="B21" s="146" t="s">
        <v>42</v>
      </c>
      <c r="C21" s="50" t="s">
        <v>185</v>
      </c>
      <c r="D21" s="143">
        <v>15</v>
      </c>
      <c r="E21" s="152"/>
      <c r="F21" s="72">
        <v>15</v>
      </c>
      <c r="G21" s="72"/>
      <c r="H21" s="152"/>
      <c r="I21" s="72"/>
      <c r="J21" s="72"/>
      <c r="K21" s="72"/>
      <c r="L21" s="72"/>
      <c r="M21" s="72"/>
      <c r="N21" s="72"/>
      <c r="O21" s="72"/>
      <c r="P21" s="72"/>
      <c r="Q21" s="80">
        <v>20</v>
      </c>
      <c r="R21" s="72">
        <f t="shared" si="0"/>
        <v>30</v>
      </c>
      <c r="S21" s="72">
        <v>50</v>
      </c>
      <c r="T21" s="125" t="s">
        <v>27</v>
      </c>
      <c r="U21" s="128">
        <f t="shared" si="1"/>
        <v>2</v>
      </c>
      <c r="V21" s="172">
        <f t="shared" si="2"/>
        <v>50</v>
      </c>
      <c r="W21" s="266">
        <f t="shared" si="3"/>
        <v>2</v>
      </c>
    </row>
    <row r="22" spans="1:23" s="53" customFormat="1" ht="13.5" thickBot="1" x14ac:dyDescent="0.25">
      <c r="A22" s="268">
        <v>4</v>
      </c>
      <c r="B22" s="146" t="s">
        <v>42</v>
      </c>
      <c r="C22" s="50" t="s">
        <v>186</v>
      </c>
      <c r="D22" s="143">
        <v>15</v>
      </c>
      <c r="E22" s="152"/>
      <c r="F22" s="72">
        <v>15</v>
      </c>
      <c r="G22" s="72"/>
      <c r="H22" s="152"/>
      <c r="I22" s="72"/>
      <c r="J22" s="72"/>
      <c r="K22" s="72"/>
      <c r="L22" s="72"/>
      <c r="M22" s="72"/>
      <c r="N22" s="72"/>
      <c r="O22" s="72"/>
      <c r="P22" s="72"/>
      <c r="Q22" s="80">
        <v>20</v>
      </c>
      <c r="R22" s="72">
        <f t="shared" si="0"/>
        <v>30</v>
      </c>
      <c r="S22" s="72">
        <v>50</v>
      </c>
      <c r="T22" s="125" t="s">
        <v>27</v>
      </c>
      <c r="U22" s="128">
        <f t="shared" si="1"/>
        <v>2</v>
      </c>
      <c r="V22" s="172">
        <f t="shared" si="2"/>
        <v>50</v>
      </c>
      <c r="W22" s="266">
        <f t="shared" si="3"/>
        <v>2</v>
      </c>
    </row>
    <row r="23" spans="1:23" s="53" customFormat="1" ht="13.5" thickBot="1" x14ac:dyDescent="0.25">
      <c r="A23" s="269">
        <v>5</v>
      </c>
      <c r="B23" s="146" t="s">
        <v>42</v>
      </c>
      <c r="C23" s="50" t="s">
        <v>187</v>
      </c>
      <c r="D23" s="143">
        <v>15</v>
      </c>
      <c r="E23" s="152"/>
      <c r="F23" s="72">
        <v>15</v>
      </c>
      <c r="G23" s="72"/>
      <c r="H23" s="152"/>
      <c r="I23" s="72"/>
      <c r="J23" s="72"/>
      <c r="K23" s="72"/>
      <c r="L23" s="72"/>
      <c r="M23" s="72"/>
      <c r="N23" s="72"/>
      <c r="O23" s="72"/>
      <c r="P23" s="72"/>
      <c r="Q23" s="80">
        <v>20</v>
      </c>
      <c r="R23" s="72">
        <f t="shared" si="0"/>
        <v>30</v>
      </c>
      <c r="S23" s="72">
        <v>50</v>
      </c>
      <c r="T23" s="125" t="s">
        <v>27</v>
      </c>
      <c r="U23" s="128">
        <f t="shared" si="1"/>
        <v>2</v>
      </c>
      <c r="V23" s="172">
        <f t="shared" si="2"/>
        <v>50</v>
      </c>
      <c r="W23" s="266">
        <f t="shared" si="3"/>
        <v>2</v>
      </c>
    </row>
    <row r="24" spans="1:23" s="53" customFormat="1" ht="13.5" thickBot="1" x14ac:dyDescent="0.25">
      <c r="A24" s="268">
        <v>6</v>
      </c>
      <c r="B24" s="146" t="s">
        <v>42</v>
      </c>
      <c r="C24" s="51" t="s">
        <v>197</v>
      </c>
      <c r="D24" s="143">
        <v>15</v>
      </c>
      <c r="E24" s="152"/>
      <c r="F24" s="72">
        <v>15</v>
      </c>
      <c r="G24" s="72"/>
      <c r="H24" s="152"/>
      <c r="I24" s="72"/>
      <c r="J24" s="72"/>
      <c r="K24" s="72"/>
      <c r="L24" s="72"/>
      <c r="M24" s="72"/>
      <c r="N24" s="72"/>
      <c r="O24" s="72"/>
      <c r="P24" s="72"/>
      <c r="Q24" s="80">
        <v>20</v>
      </c>
      <c r="R24" s="72">
        <f t="shared" si="0"/>
        <v>30</v>
      </c>
      <c r="S24" s="72">
        <v>50</v>
      </c>
      <c r="T24" s="125" t="s">
        <v>27</v>
      </c>
      <c r="U24" s="128">
        <f t="shared" si="1"/>
        <v>2</v>
      </c>
      <c r="V24" s="172">
        <f t="shared" si="2"/>
        <v>50</v>
      </c>
      <c r="W24" s="266">
        <f t="shared" si="3"/>
        <v>2</v>
      </c>
    </row>
    <row r="25" spans="1:23" s="53" customFormat="1" ht="13.5" thickBot="1" x14ac:dyDescent="0.25">
      <c r="A25" s="269">
        <v>7</v>
      </c>
      <c r="B25" s="146" t="s">
        <v>42</v>
      </c>
      <c r="C25" s="51" t="s">
        <v>188</v>
      </c>
      <c r="D25" s="143">
        <v>15</v>
      </c>
      <c r="E25" s="152"/>
      <c r="F25" s="72">
        <v>15</v>
      </c>
      <c r="G25" s="72"/>
      <c r="H25" s="152"/>
      <c r="I25" s="72"/>
      <c r="J25" s="72"/>
      <c r="K25" s="72"/>
      <c r="L25" s="72"/>
      <c r="M25" s="72"/>
      <c r="N25" s="72"/>
      <c r="O25" s="72"/>
      <c r="P25" s="72"/>
      <c r="Q25" s="80">
        <v>20</v>
      </c>
      <c r="R25" s="72">
        <f t="shared" si="0"/>
        <v>30</v>
      </c>
      <c r="S25" s="72">
        <v>50</v>
      </c>
      <c r="T25" s="125" t="s">
        <v>27</v>
      </c>
      <c r="U25" s="128">
        <f t="shared" si="1"/>
        <v>2</v>
      </c>
      <c r="V25" s="172">
        <f t="shared" si="2"/>
        <v>50</v>
      </c>
      <c r="W25" s="266">
        <f t="shared" si="3"/>
        <v>2</v>
      </c>
    </row>
    <row r="26" spans="1:23" s="53" customFormat="1" ht="13.5" thickBot="1" x14ac:dyDescent="0.25">
      <c r="A26" s="268">
        <v>8</v>
      </c>
      <c r="B26" s="146" t="s">
        <v>42</v>
      </c>
      <c r="C26" s="50" t="s">
        <v>198</v>
      </c>
      <c r="D26" s="143">
        <v>15</v>
      </c>
      <c r="E26" s="152"/>
      <c r="F26" s="72">
        <v>15</v>
      </c>
      <c r="G26" s="72"/>
      <c r="H26" s="152"/>
      <c r="I26" s="72"/>
      <c r="J26" s="72"/>
      <c r="K26" s="72"/>
      <c r="L26" s="72"/>
      <c r="M26" s="72"/>
      <c r="N26" s="72"/>
      <c r="O26" s="72"/>
      <c r="P26" s="72"/>
      <c r="Q26" s="80">
        <v>20</v>
      </c>
      <c r="R26" s="72">
        <f t="shared" ref="R26:R30" si="4">SUM(D26:O26)</f>
        <v>30</v>
      </c>
      <c r="S26" s="72">
        <v>50</v>
      </c>
      <c r="T26" s="125" t="s">
        <v>27</v>
      </c>
      <c r="U26" s="128">
        <f t="shared" si="1"/>
        <v>2</v>
      </c>
      <c r="V26" s="172">
        <f t="shared" si="2"/>
        <v>50</v>
      </c>
      <c r="W26" s="266">
        <f t="shared" si="3"/>
        <v>2</v>
      </c>
    </row>
    <row r="27" spans="1:23" s="53" customFormat="1" ht="13.5" thickBot="1" x14ac:dyDescent="0.25">
      <c r="A27" s="269">
        <v>9</v>
      </c>
      <c r="B27" s="146" t="s">
        <v>42</v>
      </c>
      <c r="C27" s="50" t="s">
        <v>189</v>
      </c>
      <c r="D27" s="143">
        <v>15</v>
      </c>
      <c r="E27" s="152"/>
      <c r="F27" s="72">
        <v>15</v>
      </c>
      <c r="G27" s="72"/>
      <c r="H27" s="152"/>
      <c r="I27" s="72"/>
      <c r="J27" s="72"/>
      <c r="K27" s="72"/>
      <c r="L27" s="72"/>
      <c r="M27" s="72"/>
      <c r="N27" s="72"/>
      <c r="O27" s="72"/>
      <c r="P27" s="72"/>
      <c r="Q27" s="80">
        <v>20</v>
      </c>
      <c r="R27" s="72">
        <f t="shared" si="4"/>
        <v>30</v>
      </c>
      <c r="S27" s="72">
        <v>50</v>
      </c>
      <c r="T27" s="125" t="s">
        <v>27</v>
      </c>
      <c r="U27" s="128">
        <f t="shared" si="1"/>
        <v>2</v>
      </c>
      <c r="V27" s="172">
        <f t="shared" si="2"/>
        <v>50</v>
      </c>
      <c r="W27" s="266">
        <f t="shared" si="3"/>
        <v>2</v>
      </c>
    </row>
    <row r="28" spans="1:23" s="53" customFormat="1" ht="13.5" thickBot="1" x14ac:dyDescent="0.25">
      <c r="A28" s="268">
        <v>10</v>
      </c>
      <c r="B28" s="146" t="s">
        <v>42</v>
      </c>
      <c r="C28" s="50" t="s">
        <v>190</v>
      </c>
      <c r="D28" s="143">
        <v>15</v>
      </c>
      <c r="E28" s="152"/>
      <c r="F28" s="72">
        <v>15</v>
      </c>
      <c r="G28" s="72"/>
      <c r="H28" s="152"/>
      <c r="I28" s="72"/>
      <c r="J28" s="72"/>
      <c r="K28" s="72"/>
      <c r="L28" s="72"/>
      <c r="M28" s="72"/>
      <c r="N28" s="72"/>
      <c r="O28" s="72"/>
      <c r="P28" s="72"/>
      <c r="Q28" s="80">
        <v>20</v>
      </c>
      <c r="R28" s="72">
        <f t="shared" si="4"/>
        <v>30</v>
      </c>
      <c r="S28" s="72">
        <v>50</v>
      </c>
      <c r="T28" s="125" t="s">
        <v>27</v>
      </c>
      <c r="U28" s="128">
        <f t="shared" si="1"/>
        <v>2</v>
      </c>
      <c r="V28" s="172">
        <f t="shared" si="2"/>
        <v>50</v>
      </c>
      <c r="W28" s="266">
        <f t="shared" si="3"/>
        <v>2</v>
      </c>
    </row>
    <row r="29" spans="1:23" s="53" customFormat="1" ht="13.5" thickBot="1" x14ac:dyDescent="0.25">
      <c r="A29" s="269">
        <v>11</v>
      </c>
      <c r="B29" s="146" t="s">
        <v>42</v>
      </c>
      <c r="C29" s="270" t="s">
        <v>191</v>
      </c>
      <c r="D29" s="143">
        <v>15</v>
      </c>
      <c r="E29" s="152"/>
      <c r="F29" s="72">
        <v>15</v>
      </c>
      <c r="G29" s="72"/>
      <c r="H29" s="152"/>
      <c r="I29" s="72"/>
      <c r="J29" s="72"/>
      <c r="K29" s="72"/>
      <c r="L29" s="72"/>
      <c r="M29" s="72"/>
      <c r="N29" s="72"/>
      <c r="O29" s="72"/>
      <c r="P29" s="72"/>
      <c r="Q29" s="80">
        <v>20</v>
      </c>
      <c r="R29" s="72">
        <f t="shared" si="4"/>
        <v>30</v>
      </c>
      <c r="S29" s="72">
        <v>50</v>
      </c>
      <c r="T29" s="125" t="s">
        <v>27</v>
      </c>
      <c r="U29" s="128">
        <f t="shared" si="1"/>
        <v>2</v>
      </c>
      <c r="V29" s="172">
        <f t="shared" si="2"/>
        <v>50</v>
      </c>
      <c r="W29" s="266">
        <f t="shared" si="3"/>
        <v>2</v>
      </c>
    </row>
    <row r="30" spans="1:23" s="53" customFormat="1" ht="13.5" thickBot="1" x14ac:dyDescent="0.25">
      <c r="A30" s="268">
        <v>12</v>
      </c>
      <c r="B30" s="146" t="s">
        <v>42</v>
      </c>
      <c r="C30" s="51" t="s">
        <v>195</v>
      </c>
      <c r="D30" s="143">
        <v>15</v>
      </c>
      <c r="E30" s="152"/>
      <c r="F30" s="72">
        <v>15</v>
      </c>
      <c r="G30" s="72"/>
      <c r="H30" s="152"/>
      <c r="I30" s="72"/>
      <c r="J30" s="72"/>
      <c r="K30" s="72"/>
      <c r="L30" s="72"/>
      <c r="M30" s="72"/>
      <c r="N30" s="72"/>
      <c r="O30" s="72"/>
      <c r="P30" s="72"/>
      <c r="Q30" s="80">
        <v>20</v>
      </c>
      <c r="R30" s="72">
        <f t="shared" si="4"/>
        <v>30</v>
      </c>
      <c r="S30" s="72">
        <v>50</v>
      </c>
      <c r="T30" s="125" t="s">
        <v>27</v>
      </c>
      <c r="U30" s="128">
        <f t="shared" si="1"/>
        <v>2</v>
      </c>
      <c r="V30" s="172">
        <f t="shared" si="2"/>
        <v>50</v>
      </c>
      <c r="W30" s="266">
        <f t="shared" si="3"/>
        <v>2</v>
      </c>
    </row>
  </sheetData>
  <mergeCells count="9">
    <mergeCell ref="B6:W6"/>
    <mergeCell ref="C7:AQ7"/>
    <mergeCell ref="V16:V17"/>
    <mergeCell ref="W16:W17"/>
    <mergeCell ref="A18:W18"/>
    <mergeCell ref="A16:A17"/>
    <mergeCell ref="B16:B17"/>
    <mergeCell ref="C16:C17"/>
    <mergeCell ref="D16:U16"/>
  </mergeCells>
  <pageMargins left="0.7" right="0.7" top="0.75" bottom="0.75" header="0.3" footer="0.3"/>
  <pageSetup paperSize="9" scale="49" orientation="landscape" verticalDpi="0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1 rok</vt:lpstr>
      <vt:lpstr>2 rok</vt:lpstr>
      <vt:lpstr>3 rok</vt:lpstr>
      <vt:lpstr>4 rok</vt:lpstr>
      <vt:lpstr>5 rok</vt:lpstr>
      <vt:lpstr>Przedmioty fakultatywne</vt:lpstr>
      <vt:lpstr>'Przedmioty fakultatywne'!Obszar_wydruku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Katarzyna Partyka</cp:lastModifiedBy>
  <cp:lastPrinted>2020-01-31T06:33:21Z</cp:lastPrinted>
  <dcterms:created xsi:type="dcterms:W3CDTF">2014-08-22T07:06:50Z</dcterms:created>
  <dcterms:modified xsi:type="dcterms:W3CDTF">2020-02-04T12:07:18Z</dcterms:modified>
</cp:coreProperties>
</file>