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ZETARGI I ZAPYTANIA OFERTOWE\PN, ZC, WR\PN 2018\55 Podręczniki\"/>
    </mc:Choice>
  </mc:AlternateContent>
  <bookViews>
    <workbookView xWindow="0" yWindow="0" windowWidth="24000" windowHeight="9675"/>
  </bookViews>
  <sheets>
    <sheet name="Podręczniki" sheetId="1" r:id="rId1"/>
  </sheets>
  <calcPr calcId="152511" fullPrecision="0"/>
</workbook>
</file>

<file path=xl/calcChain.xml><?xml version="1.0" encoding="utf-8"?>
<calcChain xmlns="http://schemas.openxmlformats.org/spreadsheetml/2006/main">
  <c r="K143" i="1" l="1"/>
  <c r="I143" i="1"/>
  <c r="L140" i="1"/>
  <c r="J140" i="1"/>
  <c r="I140" i="1"/>
  <c r="K140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08" i="1"/>
  <c r="J106" i="1"/>
  <c r="I106" i="1"/>
  <c r="K96" i="1"/>
  <c r="K98" i="1"/>
  <c r="K100" i="1"/>
  <c r="K102" i="1"/>
  <c r="K104" i="1"/>
  <c r="J92" i="1"/>
  <c r="I92" i="1"/>
  <c r="K88" i="1"/>
  <c r="K90" i="1"/>
  <c r="K94" i="1"/>
  <c r="K86" i="1"/>
  <c r="J35" i="1"/>
  <c r="I35" i="1"/>
  <c r="J49" i="1" l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51" i="1"/>
  <c r="L31" i="1"/>
  <c r="L33" i="1"/>
  <c r="L37" i="1"/>
  <c r="L39" i="1"/>
  <c r="L41" i="1"/>
  <c r="L43" i="1"/>
  <c r="L45" i="1"/>
  <c r="L47" i="1"/>
  <c r="L29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I49" i="1"/>
  <c r="K47" i="1"/>
  <c r="K45" i="1"/>
  <c r="K43" i="1"/>
  <c r="K41" i="1"/>
  <c r="K39" i="1"/>
  <c r="K37" i="1"/>
  <c r="K33" i="1" l="1"/>
  <c r="K31" i="1" l="1"/>
  <c r="K29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L7" i="1"/>
  <c r="J7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L104" i="1" l="1"/>
  <c r="L102" i="1"/>
  <c r="L100" i="1"/>
  <c r="L98" i="1"/>
  <c r="L90" i="1"/>
  <c r="L88" i="1"/>
  <c r="L96" i="1"/>
  <c r="L94" i="1"/>
  <c r="L86" i="1"/>
</calcChain>
</file>

<file path=xl/sharedStrings.xml><?xml version="1.0" encoding="utf-8"?>
<sst xmlns="http://schemas.openxmlformats.org/spreadsheetml/2006/main" count="194" uniqueCount="126">
  <si>
    <t>Lp.</t>
  </si>
  <si>
    <t>Druk cyfrowy</t>
  </si>
  <si>
    <t>Druk offsetowy</t>
  </si>
  <si>
    <t>B5 bez koloru</t>
  </si>
  <si>
    <t>B5 z kolorem</t>
  </si>
  <si>
    <t>W1</t>
  </si>
  <si>
    <t>W2</t>
  </si>
  <si>
    <t>W3</t>
  </si>
  <si>
    <t>Cena jednostkowa publikacji</t>
  </si>
  <si>
    <t>W4</t>
  </si>
  <si>
    <t>W6</t>
  </si>
  <si>
    <t>W7</t>
  </si>
  <si>
    <t>Opis techniczny</t>
  </si>
  <si>
    <t>a)</t>
  </si>
  <si>
    <t>b)</t>
  </si>
  <si>
    <t>c)</t>
  </si>
  <si>
    <t>kreda matowa 115–130 g</t>
  </si>
  <si>
    <t>kreda matowa 150–170 g</t>
  </si>
  <si>
    <t>Ilość arkuszy
(szt.)</t>
  </si>
  <si>
    <t>Cena jednostkowa netto PLN</t>
  </si>
  <si>
    <t>Cena jednostkowa publikacji netto PLN</t>
  </si>
  <si>
    <t>Cena jednostkowa publikacji brutto PLN</t>
  </si>
  <si>
    <t>Cena nakładu netto PLN</t>
  </si>
  <si>
    <t>Cena nakładu brutto PLN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</si>
  <si>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</si>
  <si>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</si>
  <si>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</si>
  <si>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</si>
  <si>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</si>
  <si>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</si>
  <si>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</si>
  <si>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</si>
  <si>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</si>
  <si>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</si>
  <si>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</si>
  <si>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</si>
  <si>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</si>
  <si>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W22</t>
  </si>
  <si>
    <t>W21</t>
  </si>
  <si>
    <t>W23</t>
  </si>
  <si>
    <t>W24</t>
  </si>
  <si>
    <t>W25</t>
  </si>
  <si>
    <t>W26</t>
  </si>
  <si>
    <t>W27</t>
  </si>
  <si>
    <t>offset 80-100 g</t>
  </si>
  <si>
    <t>oprawa zintegrowana</t>
  </si>
  <si>
    <t>oprawa na spirali</t>
  </si>
  <si>
    <t>d)</t>
  </si>
  <si>
    <t>oprawa miękka ze skrzydełkami</t>
  </si>
  <si>
    <t>e)</t>
  </si>
  <si>
    <t xml:space="preserve">oprawa broszurowa – miękka, szyta nićmi </t>
  </si>
  <si>
    <t>f)</t>
  </si>
  <si>
    <t xml:space="preserve">oprawa twarda z obwolutą, szyta nićmi </t>
  </si>
  <si>
    <t>g)</t>
  </si>
  <si>
    <t>oprawa zeszytowa</t>
  </si>
  <si>
    <t>h)</t>
  </si>
  <si>
    <t>A4 bez koloru</t>
  </si>
  <si>
    <t>A4 z kolorem</t>
  </si>
  <si>
    <t>i)</t>
  </si>
  <si>
    <t>j)</t>
  </si>
  <si>
    <t>A5 bez koloru</t>
  </si>
  <si>
    <t>A5 z kolorem</t>
  </si>
  <si>
    <t xml:space="preserve">Razem wartość 29 książek </t>
  </si>
  <si>
    <t>Rodzaj oprawy</t>
  </si>
  <si>
    <t>Załącznik nr 3  do SIWZ</t>
  </si>
  <si>
    <t>FORMULARZ ASORTYMENTOWO CENOWY</t>
  </si>
  <si>
    <t>UMW / AZ / PN - 55 / 18</t>
  </si>
  <si>
    <t>Rodzaje podręczników:</t>
  </si>
  <si>
    <t>Format B5, 
druk offsetowy, czarno-biały</t>
  </si>
  <si>
    <t>Format B5, 
druk offsetowy, CMYK</t>
  </si>
  <si>
    <t>Format B5, 
druk offsetowy, 
2 kolory</t>
  </si>
  <si>
    <t>Format A4, 
druk offsetowy, CMYK</t>
  </si>
  <si>
    <t>Format A4, 
druk offsetowy, czarno-biały</t>
  </si>
  <si>
    <t>Format A4, 
druk offsetowy, 2 kolory</t>
  </si>
  <si>
    <t>Format A5, 
druk offsetowy, CMYK</t>
  </si>
  <si>
    <t xml:space="preserve">Format A5, 
druk offsetowy, czarno-biały </t>
  </si>
  <si>
    <r>
      <rPr>
        <b/>
        <sz val="12"/>
        <color theme="1"/>
        <rFont val="Verdana"/>
        <family val="2"/>
        <charset val="238"/>
      </rPr>
      <t>W5</t>
    </r>
    <r>
      <rPr>
        <sz val="9"/>
        <color theme="1"/>
        <rFont val="Verdana"/>
        <family val="2"/>
        <charset val="238"/>
      </rPr>
      <t/>
    </r>
  </si>
  <si>
    <t xml:space="preserve">
liczba wzorów książek w okresie 24 miesięcy (razem 29 książek)
</t>
  </si>
  <si>
    <t>Druk cyfrowy  
nakład 150</t>
  </si>
  <si>
    <t>Druk offsetowy 
nakład 150</t>
  </si>
  <si>
    <t>Druk offsetowy 
nakład 300</t>
  </si>
  <si>
    <t>Druk offsetowy 
nakład 500</t>
  </si>
  <si>
    <t xml:space="preserve">Druk 
1 arkusza drukarskiego </t>
  </si>
  <si>
    <r>
      <rPr>
        <b/>
        <sz val="14"/>
        <rFont val="Arial Narrow"/>
        <family val="2"/>
        <charset val="238"/>
      </rPr>
      <t>Rodzaj papieru</t>
    </r>
    <r>
      <rPr>
        <sz val="14"/>
        <rFont val="Arial Narrow"/>
        <family val="2"/>
        <charset val="238"/>
      </rPr>
      <t xml:space="preserve"> 
(cena 
za 1 arkusz drukarski)</t>
    </r>
  </si>
  <si>
    <t xml:space="preserve">
Podręczniki
</t>
  </si>
  <si>
    <r>
      <rPr>
        <b/>
        <sz val="11"/>
        <color theme="1"/>
        <rFont val="Verdana"/>
        <family val="2"/>
        <charset val="238"/>
      </rPr>
      <t>W2:</t>
    </r>
    <r>
      <rPr>
        <sz val="11"/>
        <color theme="1"/>
        <rFont val="Verdana"/>
        <family val="2"/>
        <charset val="238"/>
      </rPr>
      <t xml:space="preserve">  oprawa zintegrowana, (15 ark.), papier offset 
80-100 g, folia, nakład 300 
</t>
    </r>
    <r>
      <rPr>
        <b/>
        <sz val="11"/>
        <color rgb="FFC00000"/>
        <rFont val="Verdana"/>
        <family val="2"/>
        <charset val="238"/>
      </rPr>
      <t>(1a x 15)+(2a x 15)+3a</t>
    </r>
  </si>
  <si>
    <r>
      <rPr>
        <b/>
        <sz val="11"/>
        <color theme="1"/>
        <rFont val="Verdana"/>
        <family val="2"/>
        <charset val="238"/>
      </rPr>
      <t>W1:</t>
    </r>
    <r>
      <rPr>
        <sz val="11"/>
        <color theme="1"/>
        <rFont val="Verdana"/>
        <family val="2"/>
        <charset val="238"/>
      </rPr>
      <t xml:space="preserve">  oprawa zintegrowana, (15 ark.), papier offset 
80-100 g, folia, nakład 150
</t>
    </r>
    <r>
      <rPr>
        <b/>
        <sz val="11"/>
        <color rgb="FFC00000"/>
        <rFont val="Verdana"/>
        <family val="2"/>
        <charset val="238"/>
      </rPr>
      <t>(1c x 15)+(2a x 15)+3a</t>
    </r>
  </si>
  <si>
    <r>
      <rPr>
        <b/>
        <sz val="11"/>
        <color theme="1"/>
        <rFont val="Verdana"/>
        <family val="2"/>
        <charset val="238"/>
      </rPr>
      <t>W3:</t>
    </r>
    <r>
      <rPr>
        <sz val="11"/>
        <color theme="1"/>
        <rFont val="Verdana"/>
        <family val="2"/>
        <charset val="238"/>
      </rPr>
      <t xml:space="preserve">  oprawa zintegrowana, (15 ark.), papier offset 
80-100 g, folia, nakład 500
</t>
    </r>
    <r>
      <rPr>
        <b/>
        <sz val="11"/>
        <color rgb="FFC00000"/>
        <rFont val="Verdana"/>
        <family val="2"/>
        <charset val="238"/>
      </rPr>
      <t>(1a x 15)+(2a x 15)+3a</t>
    </r>
  </si>
  <si>
    <r>
      <rPr>
        <b/>
        <sz val="11"/>
        <color theme="1"/>
        <rFont val="Verdana"/>
        <family val="2"/>
        <charset val="238"/>
      </rPr>
      <t>W4:</t>
    </r>
    <r>
      <rPr>
        <sz val="11"/>
        <color theme="1"/>
        <rFont val="Verdana"/>
        <family val="2"/>
        <charset val="238"/>
      </rPr>
      <t xml:space="preserve">  oprawa na spirali, (15 ark.), papier offset 
80-100 g, folia, nakład 150
</t>
    </r>
    <r>
      <rPr>
        <b/>
        <sz val="11"/>
        <color rgb="FFC00000"/>
        <rFont val="Verdana"/>
        <family val="2"/>
        <charset val="238"/>
      </rPr>
      <t>(1a x 15)+(2a x 15)+3b</t>
    </r>
  </si>
  <si>
    <r>
      <rPr>
        <b/>
        <sz val="11"/>
        <color theme="1"/>
        <rFont val="Verdana"/>
        <family val="2"/>
        <charset val="238"/>
      </rPr>
      <t>W6:</t>
    </r>
    <r>
      <rPr>
        <sz val="11"/>
        <color theme="1"/>
        <rFont val="Verdana"/>
        <family val="2"/>
        <charset val="238"/>
      </rPr>
      <t xml:space="preserve"> oprawa miękka ze skrzydełkami, (15 ark.), papier offset 80–100 g, folia, nakład 150
</t>
    </r>
    <r>
      <rPr>
        <b/>
        <sz val="11"/>
        <color rgb="FFC00000"/>
        <rFont val="Verdana"/>
        <family val="2"/>
        <charset val="238"/>
      </rPr>
      <t>(1a x 10)+(1b x 5)+(2a x 15)+3e</t>
    </r>
  </si>
  <si>
    <r>
      <t xml:space="preserve">W8: </t>
    </r>
    <r>
      <rPr>
        <sz val="11"/>
        <color theme="1"/>
        <rFont val="Verdana"/>
        <family val="2"/>
        <charset val="238"/>
      </rPr>
      <t xml:space="preserve">oprawa miękka ze skrzydełkami, (15 ark.), papier offset 80–100 g, folia, nakład 300       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15)+3e</t>
    </r>
  </si>
  <si>
    <r>
      <t xml:space="preserve">W9: </t>
    </r>
    <r>
      <rPr>
        <sz val="11"/>
        <color theme="1"/>
        <rFont val="Verdana"/>
        <family val="2"/>
        <charset val="238"/>
      </rPr>
      <t xml:space="preserve">oprawa twarda z laminowaną oklejką, szyta nićmi 
(15 ark.) i grzbietem prostym albo wyoblonym, kreda matowa 115–130 g, folia, nakład 500                   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5)+(2b x 15)+3c</t>
    </r>
  </si>
  <si>
    <r>
      <t xml:space="preserve">W10: </t>
    </r>
    <r>
      <rPr>
        <sz val="11"/>
        <color theme="1"/>
        <rFont val="Verdana"/>
        <family val="2"/>
        <charset val="238"/>
      </rPr>
      <t xml:space="preserve">oprawa miękka ze skrzydełkami, (15 ark.), papier offset 80–100 g, folia, nakład 500     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15)+3e</t>
    </r>
  </si>
  <si>
    <r>
      <t xml:space="preserve">W11: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150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15)+3f</t>
    </r>
  </si>
  <si>
    <r>
      <t xml:space="preserve">W12: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300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15)+3f</t>
    </r>
  </si>
  <si>
    <r>
      <t xml:space="preserve">W13: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500         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15)+3f</t>
    </r>
  </si>
  <si>
    <r>
      <t xml:space="preserve">W17: </t>
    </r>
    <r>
      <rPr>
        <sz val="11"/>
        <color theme="1"/>
        <rFont val="Verdana"/>
        <family val="2"/>
        <charset val="238"/>
      </rPr>
      <t xml:space="preserve">oprawa twarda z obwolutą, szyta nićmi (15 ark.) 
i grzbietem prostym albo wyoblonym, kreda matowa 150–170 g, folia, lakier, nakład 500                                                       
</t>
    </r>
    <r>
      <rPr>
        <b/>
        <sz val="11"/>
        <color rgb="FFC00000"/>
        <rFont val="Verdana"/>
        <family val="2"/>
        <charset val="238"/>
      </rPr>
      <t>(1e x 10)+(1f x 5)+(2c x 15)+3j</t>
    </r>
  </si>
  <si>
    <r>
      <t xml:space="preserve">W22: </t>
    </r>
    <r>
      <rPr>
        <sz val="11"/>
        <color theme="1"/>
        <rFont val="Verdana"/>
        <family val="2"/>
        <charset val="238"/>
      </rPr>
      <t xml:space="preserve">oprawa zintegrowana, (15 ark.), papier offset 
80-100 g, folia, nakład 300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15)+3a</t>
    </r>
  </si>
  <si>
    <t>Razem wartość 29 książek druk cyfrowy + druk offsetowy</t>
  </si>
  <si>
    <t>Cena netto PLN</t>
  </si>
  <si>
    <t>Cena brutto PLN</t>
  </si>
  <si>
    <t>oprawa twarda z laminowaną oklejką, szyta nićmi (15 ark.) i grzbietem prostym albo wyoblonym</t>
  </si>
  <si>
    <t>oprawa twarda z laminowaną oklejką, szyta nićmi 
(15 ark.) i grzbietem prostym albo wyoblonym, złocenie lub tłoczenie</t>
  </si>
  <si>
    <t>oprawa twarda z laminowaną oklejką, szyta nićmi 
(30 ark.) i grzbietem prostym albo wyoblonym, złocenie lub tłoczenie</t>
  </si>
  <si>
    <t>oprawa twarda z laminowaną oklejką, szyta nićmi 
(15 ark.) i grzbietem prostym albo wyoblonym, lakier</t>
  </si>
  <si>
    <r>
      <rPr>
        <b/>
        <sz val="11"/>
        <color theme="1"/>
        <rFont val="Verdana"/>
        <family val="2"/>
        <charset val="238"/>
      </rPr>
      <t xml:space="preserve">W5:  </t>
    </r>
    <r>
      <rPr>
        <sz val="11"/>
        <color theme="1"/>
        <rFont val="Verdana"/>
        <family val="2"/>
        <charset val="238"/>
      </rPr>
      <t>oprawa twarda z laminowaną oklejką, szyta nićmi (15 ark.) i grzbietem prostym albo wyoblonym, kreda matowa 115–130 g, folia, 
nakład 150</t>
    </r>
    <r>
      <rPr>
        <b/>
        <sz val="11"/>
        <color theme="1"/>
        <rFont val="Verdana"/>
        <family val="2"/>
        <charset val="238"/>
      </rPr>
      <t xml:space="preserve">
</t>
    </r>
    <r>
      <rPr>
        <b/>
        <sz val="11"/>
        <color rgb="FFC00000"/>
        <rFont val="Verdana"/>
        <family val="2"/>
        <charset val="238"/>
      </rPr>
      <t>(1a x 10)+(1b x 5)+(2b x 15)+3c</t>
    </r>
  </si>
  <si>
    <r>
      <rPr>
        <b/>
        <sz val="11"/>
        <color theme="1"/>
        <rFont val="Verdana"/>
        <family val="2"/>
        <charset val="238"/>
      </rPr>
      <t xml:space="preserve">W7: </t>
    </r>
    <r>
      <rPr>
        <sz val="11"/>
        <color theme="1"/>
        <rFont val="Verdana"/>
        <family val="2"/>
        <charset val="238"/>
      </rPr>
      <t xml:space="preserve"> oprawa twarda z laminowaną oklejką, szyta nićmi (15 ark.) i grzbietem prostym albo wyoblonym, kreda matowa 115–130 g, folia, 
nakład 300
</t>
    </r>
    <r>
      <rPr>
        <b/>
        <sz val="11"/>
        <color rgb="FFC00000"/>
        <rFont val="Verdana"/>
        <family val="2"/>
        <charset val="238"/>
      </rPr>
      <t>(1a x 10)+(1b x 5)+(2b x 15)+3c</t>
    </r>
  </si>
  <si>
    <r>
      <t xml:space="preserve">W15: </t>
    </r>
    <r>
      <rPr>
        <sz val="11"/>
        <color theme="1"/>
        <rFont val="Verdana"/>
        <family val="2"/>
        <charset val="238"/>
      </rPr>
      <t xml:space="preserve">oprawa twarda z obwolutą, szyta nićmi (15 ark.) 
i grzbietem prostym albo wyoblonym, kreda matowa 150–170 g, folia, lakier, nakład 300                                                     
</t>
    </r>
    <r>
      <rPr>
        <b/>
        <sz val="11"/>
        <color rgb="FFC00000"/>
        <rFont val="Verdana"/>
        <family val="2"/>
        <charset val="238"/>
      </rPr>
      <t>(1e x 10)+(1f x 5)+(2c x 15)+3j</t>
    </r>
  </si>
  <si>
    <r>
      <t xml:space="preserve">W16: </t>
    </r>
    <r>
      <rPr>
        <sz val="11"/>
        <color theme="1"/>
        <rFont val="Verdana"/>
        <family val="2"/>
        <charset val="238"/>
      </rPr>
      <t xml:space="preserve">oprawa twarda z laminowaną oklejką, szyta nićmi (30 ark.) 
i grzbietem prostym albo wyoblonym, kreda matowa 115–130 g, folia, złocenie lub tłoczenie, nakład 500                                                      
</t>
    </r>
    <r>
      <rPr>
        <b/>
        <sz val="11"/>
        <color rgb="FFC00000"/>
        <rFont val="Verdana"/>
        <family val="2"/>
        <charset val="238"/>
      </rPr>
      <t>(1e x 20)+(1f x 10)+(2b x 30)+3d</t>
    </r>
  </si>
  <si>
    <r>
      <t xml:space="preserve">W18: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500                                                       
</t>
    </r>
    <r>
      <rPr>
        <b/>
        <sz val="11"/>
        <color rgb="FFC00000"/>
        <rFont val="Verdana"/>
        <family val="2"/>
        <charset val="238"/>
      </rPr>
      <t>(1e x 15)+(2a x 15)+3f</t>
    </r>
  </si>
  <si>
    <r>
      <t xml:space="preserve">W19: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500                                                       
</t>
    </r>
    <r>
      <rPr>
        <b/>
        <sz val="11"/>
        <color rgb="FFC00000"/>
        <rFont val="Verdana"/>
        <family val="2"/>
        <charset val="238"/>
      </rPr>
      <t>(1e x 10)+(1f x 5)+(2a x 15)+3f</t>
    </r>
  </si>
  <si>
    <r>
      <t xml:space="preserve">W21: </t>
    </r>
    <r>
      <rPr>
        <sz val="11"/>
        <color theme="1"/>
        <rFont val="Verdana"/>
        <family val="2"/>
        <charset val="238"/>
      </rPr>
      <t xml:space="preserve">oprawa broszurowa – miękka, szyta nićmi 
(15 ark.) i grzbietem prostym albo wyoblonym, papier offset 80-100 g, folia, nakład 300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15)+3f</t>
    </r>
  </si>
  <si>
    <r>
      <t xml:space="preserve">W20: </t>
    </r>
    <r>
      <rPr>
        <sz val="11"/>
        <color theme="1"/>
        <rFont val="Verdana"/>
        <family val="2"/>
        <charset val="238"/>
      </rPr>
      <t xml:space="preserve">oprawa twarda z laminowaną oklejką, szyta nićmi (15 ark.) 
i grzbietem prostym albo wyoblonym, kreda matowa 115–130 g, folia ,  nakład 300     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5)+(2b x 15)+3c</t>
    </r>
  </si>
  <si>
    <r>
      <t xml:space="preserve">W23: </t>
    </r>
    <r>
      <rPr>
        <sz val="11"/>
        <color theme="1"/>
        <rFont val="Verdana"/>
        <family val="2"/>
        <charset val="238"/>
      </rPr>
      <t xml:space="preserve">oprawa twarda z laminowaną oklejką, szyta nićmi (15 ark.) 
i grzbietem prostym albo wyoblonym, kreda matowa 115–130 g, folia, nakład 500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15)+3c</t>
    </r>
  </si>
  <si>
    <r>
      <t xml:space="preserve">W24: </t>
    </r>
    <r>
      <rPr>
        <sz val="11"/>
        <color theme="1"/>
        <rFont val="Verdana"/>
        <family val="2"/>
        <charset val="238"/>
      </rPr>
      <t xml:space="preserve">oprawa broszurowa – miękka, szyta nićmi (15 ark.) i grzbietem prostym albo wyoblonym, papier offset 80-100 g, folia, nakład 500                                  
</t>
    </r>
    <r>
      <rPr>
        <b/>
        <sz val="11"/>
        <color rgb="FFC00000"/>
        <rFont val="Verdana"/>
        <family val="2"/>
        <charset val="238"/>
      </rPr>
      <t>(1a x 10)+(1b x 5)+(2a x 15)+3f</t>
    </r>
  </si>
  <si>
    <r>
      <t xml:space="preserve">W25: </t>
    </r>
    <r>
      <rPr>
        <sz val="11"/>
        <color theme="1"/>
        <rFont val="Verdana"/>
        <family val="2"/>
        <charset val="238"/>
      </rPr>
      <t xml:space="preserve">oprawa zintegrowana, (15 ark.), papier offset 80-100 g, folia, 
nakład 500                                                 
</t>
    </r>
    <r>
      <rPr>
        <b/>
        <sz val="11"/>
        <color rgb="FFC00000"/>
        <rFont val="Verdana"/>
        <family val="2"/>
        <charset val="238"/>
      </rPr>
      <t>(1a x 10)+(1b x 5)+(2a x 15)+3a</t>
    </r>
  </si>
  <si>
    <r>
      <t xml:space="preserve">W27: </t>
    </r>
    <r>
      <rPr>
        <sz val="11"/>
        <color theme="1"/>
        <rFont val="Verdana"/>
        <family val="2"/>
        <charset val="238"/>
      </rPr>
      <t xml:space="preserve">oprawa zeszytowa (15 ark.) papier offset 80-100 g, folia, 
nakład 500                                         
</t>
    </r>
    <r>
      <rPr>
        <b/>
        <sz val="11"/>
        <color rgb="FFC00000"/>
        <rFont val="Verdana"/>
        <family val="2"/>
        <charset val="238"/>
      </rPr>
      <t>(1a x 15)+2a x 15)+3h</t>
    </r>
  </si>
  <si>
    <t>Cena jednostkowa brutto PLN</t>
  </si>
  <si>
    <t xml:space="preserve">
Sukcesywne drukowanie, oprawa i dostawa podręczników opracowywanych merytorycznie i typograficznie w Uniwersytecie Medycznym we Wrocławiu na potrzeby Uniwersytetu Medycznego we Wrocławiu.
</t>
  </si>
  <si>
    <r>
      <t xml:space="preserve">W14: </t>
    </r>
    <r>
      <rPr>
        <sz val="11"/>
        <color theme="1"/>
        <rFont val="Verdana"/>
        <family val="2"/>
        <charset val="238"/>
      </rPr>
      <t xml:space="preserve">oprawa twarda z laminowaną oklejką, szyta nićmi (30 ark.) 
i grzbietem prostym albo wyoblonym, kreda matowa 115–130 g, folia, złocenie lub tłoczenie, nakład 300                                                             
</t>
    </r>
    <r>
      <rPr>
        <b/>
        <sz val="11"/>
        <color rgb="FFC00000"/>
        <rFont val="Verdana"/>
        <family val="2"/>
        <charset val="238"/>
      </rPr>
      <t>(1e x 20)+(1f x 10)+(2b x 30)+3i</t>
    </r>
  </si>
  <si>
    <r>
      <t xml:space="preserve">W26: </t>
    </r>
    <r>
      <rPr>
        <sz val="11"/>
        <color theme="1"/>
        <rFont val="Verdana"/>
        <family val="2"/>
        <charset val="238"/>
      </rPr>
      <t xml:space="preserve">oprawa zeszytowa (15 ark.) papier offset 80-100 g, folia, nakład 300                                          
</t>
    </r>
    <r>
      <rPr>
        <b/>
        <sz val="11"/>
        <color rgb="FFC00000"/>
        <rFont val="Verdana"/>
        <family val="2"/>
        <charset val="238"/>
      </rPr>
      <t>(1a x 15)+(2a x 15)+3h</t>
    </r>
  </si>
  <si>
    <t>Nakład</t>
  </si>
  <si>
    <r>
      <t xml:space="preserve">Format B5, 
</t>
    </r>
    <r>
      <rPr>
        <b/>
        <sz val="12"/>
        <color rgb="FFC00000"/>
        <rFont val="Arial Narrow"/>
        <family val="2"/>
        <charset val="238"/>
      </rPr>
      <t>druk cyfrowy</t>
    </r>
    <r>
      <rPr>
        <b/>
        <sz val="12"/>
        <color theme="1"/>
        <rFont val="Arial Narrow"/>
        <family val="2"/>
        <charset val="238"/>
      </rPr>
      <t>, czarno-biały</t>
    </r>
  </si>
  <si>
    <r>
      <t xml:space="preserve">Format B5, 
</t>
    </r>
    <r>
      <rPr>
        <b/>
        <sz val="12"/>
        <color rgb="FFC00000"/>
        <rFont val="Arial Narrow"/>
        <family val="2"/>
        <charset val="238"/>
      </rPr>
      <t>druk cyfrowy</t>
    </r>
    <r>
      <rPr>
        <b/>
        <sz val="12"/>
        <color theme="1"/>
        <rFont val="Arial Narrow"/>
        <family val="2"/>
        <charset val="238"/>
      </rPr>
      <t>, CMYK</t>
    </r>
  </si>
  <si>
    <r>
      <t xml:space="preserve">Cena danego wzoru książki; każdy wzór książki jest drukowany w różnym nakładzie 
</t>
    </r>
    <r>
      <rPr>
        <b/>
        <sz val="14"/>
        <color rgb="FFC00000"/>
        <rFont val="Verdana"/>
        <family val="2"/>
        <charset val="238"/>
      </rPr>
      <t xml:space="preserve">Nakład x liczba wzorów książek x cena jedn. publikacji </t>
    </r>
  </si>
  <si>
    <r>
      <t xml:space="preserve">PODRĘCZNIKI:
1. Format: A5, B5, A4 lub format niestandardowy (tzn. </t>
    </r>
    <r>
      <rPr>
        <b/>
        <sz val="11"/>
        <color theme="1"/>
        <rFont val="Verdana"/>
        <family val="2"/>
        <charset val="238"/>
      </rPr>
      <t>+/– 30 %</t>
    </r>
    <r>
      <rPr>
        <sz val="11"/>
        <color theme="1"/>
        <rFont val="Verdana"/>
        <family val="2"/>
        <charset val="238"/>
      </rPr>
      <t xml:space="preserve"> podanego formatu), 
2. Wykończenie: 
    Laminowanie: folia matowa, błyszcząca, soft touch, strukturowane, 
    Lakierowanie: UV lakier na całej powierzchni lub wybiórczy, 
    Tłoczenie: złocenie (folie metaliczne/pigmentowe), na sucho, tłoczenie reliefowe
3. Rodzaj druku: CMYK, PANTONE, czarno-biały
4. Druk: cyfra, offset
5. Przewidywane nakłady:150, 300, 500 egz., 
6. Papier: papier offset 80g - 100g, kreda matowa 115–170 g
7. Oprawa: twarda z laminowaną oklejką, szyta; na spirali; miękka zeszytowa; miękka klejona; 
    miękka szyta; miękka ze skrzydełkami; półpłócienna; twarda z obwolutą, szyta; zintegrowana.
W składanych ofertach pisemnych prosimy podać:
a) Cenę 1 Arkusza drukarskiego - netto i brutto (1 arkusza, a nie 1 strony na arkuszu drukarskim).
b) Cenę jednostkową publikacji - netto i brutto.
c) Cenę netto i brutto - sprzedaży całego nakładu danej publikacji, z dostawą do siedziby Zamawiającego, przy założeniu stałości ceny w okresie 24 miesięcy od dnia podpisania umowy.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</si>
</sst>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&quot;zł&quot;;[Red]#,##0.00\ &quot;zł&quot;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color theme="9" tint="-0.249977111117893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9" tint="-0.249977111117893"/>
      <name val="Verdana"/>
      <family val="2"/>
      <charset val="238"/>
    </font>
    <font>
      <b/>
      <sz val="18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b/>
      <sz val="14"/>
      <color rgb="FFC00000"/>
      <name val="Verdana"/>
      <family val="2"/>
      <charset val="238"/>
    </font>
    <font>
      <sz val="14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2"/>
      <color theme="1"/>
      <name val="Century Gothic"/>
      <family val="2"/>
      <charset val="238"/>
    </font>
    <font>
      <b/>
      <sz val="16"/>
      <color rgb="FFC00000"/>
      <name val="Verdana"/>
      <family val="2"/>
      <charset val="238"/>
    </font>
    <font>
      <b/>
      <sz val="11"/>
      <color rgb="FFC00000"/>
      <name val="Verdana"/>
      <family val="2"/>
      <charset val="238"/>
    </font>
    <font>
      <b/>
      <sz val="16"/>
      <name val="Verdana"/>
      <family val="2"/>
      <charset val="238"/>
    </font>
    <font>
      <sz val="12"/>
      <name val="Verdana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20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sz val="10"/>
      <name val="Verdana"/>
      <family val="2"/>
      <charset val="238"/>
    </font>
    <font>
      <b/>
      <sz val="12"/>
      <color rgb="FFC00000"/>
      <name val="Arial Narrow"/>
      <family val="2"/>
      <charset val="238"/>
    </font>
    <font>
      <i/>
      <sz val="9"/>
      <color theme="0"/>
      <name val="Verdana"/>
      <family val="2"/>
      <charset val="238"/>
    </font>
    <font>
      <sz val="12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4"/>
      <color theme="0"/>
      <name val="Verdana"/>
      <family val="2"/>
      <charset val="238"/>
    </font>
    <font>
      <b/>
      <sz val="20"/>
      <color theme="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 diagonalDown="1"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 style="medium">
        <color theme="0" tint="-0.34998626667073579"/>
      </diagonal>
    </border>
    <border diagonalDown="1"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 style="medium">
        <color theme="0" tint="-0.34998626667073579"/>
      </diagonal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9" fontId="36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65" fontId="37" fillId="0" borderId="2" xfId="0" applyNumberFormat="1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165" fontId="37" fillId="0" borderId="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165" fontId="38" fillId="0" borderId="2" xfId="0" applyNumberFormat="1" applyFont="1" applyBorder="1" applyAlignment="1">
      <alignment horizontal="center" vertical="center"/>
    </xf>
    <xf numFmtId="165" fontId="38" fillId="0" borderId="3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/>
    </xf>
    <xf numFmtId="165" fontId="38" fillId="0" borderId="3" xfId="0" applyNumberFormat="1" applyFont="1" applyFill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topLeftCell="A46" zoomScale="60" zoomScaleNormal="60" zoomScalePageLayoutView="70" workbookViewId="0">
      <selection activeCell="N129" sqref="N129"/>
    </sheetView>
  </sheetViews>
  <sheetFormatPr defaultColWidth="9.140625" defaultRowHeight="11.25" x14ac:dyDescent="0.15"/>
  <cols>
    <col min="1" max="1" width="5.5703125" style="1" customWidth="1"/>
    <col min="2" max="2" width="17.42578125" style="1" customWidth="1"/>
    <col min="3" max="3" width="16.7109375" style="1" customWidth="1"/>
    <col min="4" max="4" width="48" style="1" customWidth="1"/>
    <col min="5" max="5" width="18" style="1" customWidth="1"/>
    <col min="6" max="6" width="19" style="1" customWidth="1"/>
    <col min="7" max="7" width="17.85546875" style="1" customWidth="1"/>
    <col min="8" max="8" width="18.5703125" style="1" customWidth="1"/>
    <col min="9" max="9" width="18.42578125" style="1" customWidth="1"/>
    <col min="10" max="10" width="18.28515625" style="1" customWidth="1"/>
    <col min="11" max="11" width="17.5703125" style="1" customWidth="1"/>
    <col min="12" max="12" width="18.85546875" style="1" customWidth="1"/>
    <col min="13" max="13" width="9.140625" style="10"/>
    <col min="14" max="16384" width="9.140625" style="1"/>
  </cols>
  <sheetData>
    <row r="1" spans="1:13" customFormat="1" ht="15.75" x14ac:dyDescent="0.25">
      <c r="A1" s="31" t="s">
        <v>66</v>
      </c>
      <c r="B1" s="31"/>
      <c r="C1" s="31"/>
      <c r="D1" s="31"/>
      <c r="E1" s="31"/>
      <c r="H1" s="3"/>
      <c r="K1" s="32" t="s">
        <v>64</v>
      </c>
      <c r="L1" s="32"/>
      <c r="M1" s="9"/>
    </row>
    <row r="2" spans="1:13" customFormat="1" ht="18.75" x14ac:dyDescent="0.3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</row>
    <row r="3" spans="1:13" customFormat="1" ht="59.25" customHeight="1" thickBot="1" x14ac:dyDescent="0.3">
      <c r="A3" s="29" t="s">
        <v>118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9"/>
    </row>
    <row r="4" spans="1:13" ht="38.25" customHeight="1" thickBot="1" x14ac:dyDescent="0.2">
      <c r="A4" s="102" t="s">
        <v>0</v>
      </c>
      <c r="B4" s="103" t="s">
        <v>84</v>
      </c>
      <c r="C4" s="103" t="s">
        <v>12</v>
      </c>
      <c r="D4" s="104"/>
      <c r="E4" s="105" t="s">
        <v>78</v>
      </c>
      <c r="F4" s="106"/>
      <c r="G4" s="105" t="s">
        <v>79</v>
      </c>
      <c r="H4" s="106"/>
      <c r="I4" s="105" t="s">
        <v>80</v>
      </c>
      <c r="J4" s="106"/>
      <c r="K4" s="105" t="s">
        <v>81</v>
      </c>
      <c r="L4" s="106"/>
    </row>
    <row r="5" spans="1:13" ht="33" customHeight="1" thickBot="1" x14ac:dyDescent="0.2">
      <c r="A5" s="107"/>
      <c r="B5" s="108"/>
      <c r="C5" s="108"/>
      <c r="D5" s="109"/>
      <c r="E5" s="110" t="s">
        <v>19</v>
      </c>
      <c r="F5" s="110" t="s">
        <v>117</v>
      </c>
      <c r="G5" s="110" t="s">
        <v>19</v>
      </c>
      <c r="H5" s="110" t="s">
        <v>117</v>
      </c>
      <c r="I5" s="110" t="s">
        <v>19</v>
      </c>
      <c r="J5" s="110" t="s">
        <v>117</v>
      </c>
      <c r="K5" s="110" t="s">
        <v>19</v>
      </c>
      <c r="L5" s="110" t="s">
        <v>117</v>
      </c>
    </row>
    <row r="6" spans="1:13" s="2" customFormat="1" ht="14.25" customHeight="1" thickBot="1" x14ac:dyDescent="0.3">
      <c r="A6" s="111">
        <v>1</v>
      </c>
      <c r="B6" s="112">
        <v>2</v>
      </c>
      <c r="C6" s="113">
        <v>3</v>
      </c>
      <c r="D6" s="114"/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12">
        <v>11</v>
      </c>
      <c r="M6" s="101">
        <v>0.05</v>
      </c>
    </row>
    <row r="7" spans="1:13" s="2" customFormat="1" ht="30" customHeight="1" thickBot="1" x14ac:dyDescent="0.3">
      <c r="A7" s="115">
        <v>1</v>
      </c>
      <c r="B7" s="116" t="s">
        <v>82</v>
      </c>
      <c r="C7" s="117" t="s">
        <v>13</v>
      </c>
      <c r="D7" s="118" t="s">
        <v>60</v>
      </c>
      <c r="E7" s="119">
        <v>0</v>
      </c>
      <c r="F7" s="120">
        <f>E7+E7*$M$6</f>
        <v>0</v>
      </c>
      <c r="G7" s="119">
        <v>0</v>
      </c>
      <c r="H7" s="120">
        <f>G7+G7*$M$6</f>
        <v>0</v>
      </c>
      <c r="I7" s="119">
        <v>0</v>
      </c>
      <c r="J7" s="120">
        <f>I7+I7*$M$6</f>
        <v>0</v>
      </c>
      <c r="K7" s="119">
        <v>0</v>
      </c>
      <c r="L7" s="120">
        <f>K7+K7*$M$6</f>
        <v>0</v>
      </c>
      <c r="M7" s="11"/>
    </row>
    <row r="8" spans="1:13" s="2" customFormat="1" ht="30" customHeight="1" thickBot="1" x14ac:dyDescent="0.3">
      <c r="A8" s="121"/>
      <c r="B8" s="122"/>
      <c r="C8" s="117" t="s">
        <v>14</v>
      </c>
      <c r="D8" s="118" t="s">
        <v>61</v>
      </c>
      <c r="E8" s="119">
        <v>0</v>
      </c>
      <c r="F8" s="120">
        <f t="shared" ref="F8:F25" si="0">E8+E8*$M$6</f>
        <v>0</v>
      </c>
      <c r="G8" s="119">
        <v>0</v>
      </c>
      <c r="H8" s="120">
        <f t="shared" ref="H8:H25" si="1">G8+G8*M7</f>
        <v>0</v>
      </c>
      <c r="I8" s="119">
        <v>0</v>
      </c>
      <c r="J8" s="120">
        <f t="shared" ref="J8:J25" si="2">I8+I8*$M$6</f>
        <v>0</v>
      </c>
      <c r="K8" s="119">
        <v>0</v>
      </c>
      <c r="L8" s="120">
        <f t="shared" ref="L8:L25" si="3">K8+K8*$M$6</f>
        <v>0</v>
      </c>
      <c r="M8" s="11"/>
    </row>
    <row r="9" spans="1:13" s="2" customFormat="1" ht="30" customHeight="1" thickBot="1" x14ac:dyDescent="0.3">
      <c r="A9" s="121"/>
      <c r="B9" s="122"/>
      <c r="C9" s="117" t="s">
        <v>15</v>
      </c>
      <c r="D9" s="118" t="s">
        <v>3</v>
      </c>
      <c r="E9" s="119">
        <v>0</v>
      </c>
      <c r="F9" s="120">
        <f t="shared" si="0"/>
        <v>0</v>
      </c>
      <c r="G9" s="119">
        <v>0</v>
      </c>
      <c r="H9" s="120">
        <f t="shared" si="1"/>
        <v>0</v>
      </c>
      <c r="I9" s="119">
        <v>0</v>
      </c>
      <c r="J9" s="120">
        <f t="shared" si="2"/>
        <v>0</v>
      </c>
      <c r="K9" s="119">
        <v>0</v>
      </c>
      <c r="L9" s="120">
        <f t="shared" si="3"/>
        <v>0</v>
      </c>
      <c r="M9" s="11"/>
    </row>
    <row r="10" spans="1:13" s="2" customFormat="1" ht="30" customHeight="1" thickBot="1" x14ac:dyDescent="0.3">
      <c r="A10" s="121"/>
      <c r="B10" s="122"/>
      <c r="C10" s="117" t="s">
        <v>47</v>
      </c>
      <c r="D10" s="118" t="s">
        <v>4</v>
      </c>
      <c r="E10" s="119">
        <v>0</v>
      </c>
      <c r="F10" s="120">
        <f t="shared" si="0"/>
        <v>0</v>
      </c>
      <c r="G10" s="119">
        <v>0</v>
      </c>
      <c r="H10" s="120">
        <f t="shared" si="1"/>
        <v>0</v>
      </c>
      <c r="I10" s="119">
        <v>0</v>
      </c>
      <c r="J10" s="120">
        <f t="shared" si="2"/>
        <v>0</v>
      </c>
      <c r="K10" s="119">
        <v>0</v>
      </c>
      <c r="L10" s="120">
        <f t="shared" si="3"/>
        <v>0</v>
      </c>
      <c r="M10" s="11"/>
    </row>
    <row r="11" spans="1:13" ht="30" customHeight="1" thickBot="1" x14ac:dyDescent="0.2">
      <c r="A11" s="121"/>
      <c r="B11" s="122"/>
      <c r="C11" s="117" t="s">
        <v>49</v>
      </c>
      <c r="D11" s="118" t="s">
        <v>56</v>
      </c>
      <c r="E11" s="119">
        <v>0</v>
      </c>
      <c r="F11" s="120">
        <f t="shared" si="0"/>
        <v>0</v>
      </c>
      <c r="G11" s="119">
        <v>0</v>
      </c>
      <c r="H11" s="120">
        <f t="shared" si="1"/>
        <v>0</v>
      </c>
      <c r="I11" s="119">
        <v>0</v>
      </c>
      <c r="J11" s="120">
        <f t="shared" si="2"/>
        <v>0</v>
      </c>
      <c r="K11" s="119">
        <v>0</v>
      </c>
      <c r="L11" s="120">
        <f t="shared" si="3"/>
        <v>0</v>
      </c>
    </row>
    <row r="12" spans="1:13" ht="30" customHeight="1" thickBot="1" x14ac:dyDescent="0.2">
      <c r="A12" s="123"/>
      <c r="B12" s="124"/>
      <c r="C12" s="117" t="s">
        <v>51</v>
      </c>
      <c r="D12" s="118" t="s">
        <v>57</v>
      </c>
      <c r="E12" s="119">
        <v>0</v>
      </c>
      <c r="F12" s="120">
        <f t="shared" si="0"/>
        <v>0</v>
      </c>
      <c r="G12" s="119">
        <v>0</v>
      </c>
      <c r="H12" s="120">
        <f t="shared" si="1"/>
        <v>0</v>
      </c>
      <c r="I12" s="119">
        <v>0</v>
      </c>
      <c r="J12" s="120">
        <f t="shared" si="2"/>
        <v>0</v>
      </c>
      <c r="K12" s="119">
        <v>0</v>
      </c>
      <c r="L12" s="120">
        <f t="shared" si="3"/>
        <v>0</v>
      </c>
    </row>
    <row r="13" spans="1:13" ht="30" customHeight="1" thickBot="1" x14ac:dyDescent="0.2">
      <c r="A13" s="125">
        <v>2</v>
      </c>
      <c r="B13" s="126" t="s">
        <v>83</v>
      </c>
      <c r="C13" s="127" t="s">
        <v>13</v>
      </c>
      <c r="D13" s="128" t="s">
        <v>44</v>
      </c>
      <c r="E13" s="129">
        <v>0</v>
      </c>
      <c r="F13" s="120">
        <f t="shared" si="0"/>
        <v>0</v>
      </c>
      <c r="G13" s="129">
        <v>0</v>
      </c>
      <c r="H13" s="120">
        <f t="shared" si="1"/>
        <v>0</v>
      </c>
      <c r="I13" s="129">
        <v>0</v>
      </c>
      <c r="J13" s="120">
        <f t="shared" si="2"/>
        <v>0</v>
      </c>
      <c r="K13" s="130">
        <v>0</v>
      </c>
      <c r="L13" s="120">
        <f t="shared" si="3"/>
        <v>0</v>
      </c>
    </row>
    <row r="14" spans="1:13" ht="30" customHeight="1" thickBot="1" x14ac:dyDescent="0.2">
      <c r="A14" s="125"/>
      <c r="B14" s="131"/>
      <c r="C14" s="127" t="s">
        <v>14</v>
      </c>
      <c r="D14" s="128" t="s">
        <v>16</v>
      </c>
      <c r="E14" s="129">
        <v>0</v>
      </c>
      <c r="F14" s="120">
        <f t="shared" si="0"/>
        <v>0</v>
      </c>
      <c r="G14" s="129">
        <v>0</v>
      </c>
      <c r="H14" s="120">
        <f t="shared" si="1"/>
        <v>0</v>
      </c>
      <c r="I14" s="129">
        <v>0</v>
      </c>
      <c r="J14" s="120">
        <f t="shared" si="2"/>
        <v>0</v>
      </c>
      <c r="K14" s="130">
        <v>0</v>
      </c>
      <c r="L14" s="120">
        <f t="shared" si="3"/>
        <v>0</v>
      </c>
    </row>
    <row r="15" spans="1:13" ht="30" customHeight="1" thickBot="1" x14ac:dyDescent="0.2">
      <c r="A15" s="125"/>
      <c r="B15" s="131"/>
      <c r="C15" s="127" t="s">
        <v>15</v>
      </c>
      <c r="D15" s="128" t="s">
        <v>17</v>
      </c>
      <c r="E15" s="129">
        <v>0</v>
      </c>
      <c r="F15" s="120">
        <f t="shared" si="0"/>
        <v>0</v>
      </c>
      <c r="G15" s="129">
        <v>0</v>
      </c>
      <c r="H15" s="120">
        <f t="shared" si="1"/>
        <v>0</v>
      </c>
      <c r="I15" s="129">
        <v>0</v>
      </c>
      <c r="J15" s="120">
        <f t="shared" si="2"/>
        <v>0</v>
      </c>
      <c r="K15" s="130">
        <v>0</v>
      </c>
      <c r="L15" s="120">
        <f t="shared" si="3"/>
        <v>0</v>
      </c>
    </row>
    <row r="16" spans="1:13" ht="35.1" customHeight="1" thickBot="1" x14ac:dyDescent="0.2">
      <c r="A16" s="125">
        <v>3</v>
      </c>
      <c r="B16" s="132" t="s">
        <v>63</v>
      </c>
      <c r="C16" s="127" t="s">
        <v>13</v>
      </c>
      <c r="D16" s="133" t="s">
        <v>45</v>
      </c>
      <c r="E16" s="134">
        <v>0</v>
      </c>
      <c r="F16" s="120">
        <f t="shared" si="0"/>
        <v>0</v>
      </c>
      <c r="G16" s="119">
        <v>0</v>
      </c>
      <c r="H16" s="120">
        <f t="shared" si="1"/>
        <v>0</v>
      </c>
      <c r="I16" s="134">
        <v>0</v>
      </c>
      <c r="J16" s="120">
        <f t="shared" si="2"/>
        <v>0</v>
      </c>
      <c r="K16" s="134">
        <v>0</v>
      </c>
      <c r="L16" s="120">
        <f t="shared" si="3"/>
        <v>0</v>
      </c>
    </row>
    <row r="17" spans="1:12" ht="35.1" customHeight="1" thickBot="1" x14ac:dyDescent="0.2">
      <c r="A17" s="125"/>
      <c r="B17" s="135"/>
      <c r="C17" s="127" t="s">
        <v>14</v>
      </c>
      <c r="D17" s="133" t="s">
        <v>46</v>
      </c>
      <c r="E17" s="134">
        <v>0</v>
      </c>
      <c r="F17" s="120">
        <f t="shared" si="0"/>
        <v>0</v>
      </c>
      <c r="G17" s="119">
        <v>0</v>
      </c>
      <c r="H17" s="120">
        <f t="shared" si="1"/>
        <v>0</v>
      </c>
      <c r="I17" s="134">
        <v>0</v>
      </c>
      <c r="J17" s="120">
        <f t="shared" si="2"/>
        <v>0</v>
      </c>
      <c r="K17" s="134">
        <v>0</v>
      </c>
      <c r="L17" s="120">
        <f t="shared" si="3"/>
        <v>0</v>
      </c>
    </row>
    <row r="18" spans="1:12" ht="35.1" customHeight="1" thickBot="1" x14ac:dyDescent="0.2">
      <c r="A18" s="125"/>
      <c r="B18" s="135"/>
      <c r="C18" s="127" t="s">
        <v>15</v>
      </c>
      <c r="D18" s="136" t="s">
        <v>101</v>
      </c>
      <c r="E18" s="134">
        <v>0</v>
      </c>
      <c r="F18" s="120">
        <f t="shared" si="0"/>
        <v>0</v>
      </c>
      <c r="G18" s="119">
        <v>0</v>
      </c>
      <c r="H18" s="120">
        <f t="shared" si="1"/>
        <v>0</v>
      </c>
      <c r="I18" s="134">
        <v>0</v>
      </c>
      <c r="J18" s="120">
        <f t="shared" si="2"/>
        <v>0</v>
      </c>
      <c r="K18" s="134">
        <v>0</v>
      </c>
      <c r="L18" s="120">
        <f t="shared" si="3"/>
        <v>0</v>
      </c>
    </row>
    <row r="19" spans="1:12" ht="35.1" customHeight="1" thickBot="1" x14ac:dyDescent="0.2">
      <c r="A19" s="125"/>
      <c r="B19" s="135"/>
      <c r="C19" s="127" t="s">
        <v>47</v>
      </c>
      <c r="D19" s="137" t="s">
        <v>102</v>
      </c>
      <c r="E19" s="134">
        <v>0</v>
      </c>
      <c r="F19" s="120">
        <f t="shared" si="0"/>
        <v>0</v>
      </c>
      <c r="G19" s="119">
        <v>0</v>
      </c>
      <c r="H19" s="120">
        <f t="shared" si="1"/>
        <v>0</v>
      </c>
      <c r="I19" s="134">
        <v>0</v>
      </c>
      <c r="J19" s="120">
        <f t="shared" si="2"/>
        <v>0</v>
      </c>
      <c r="K19" s="134">
        <v>0</v>
      </c>
      <c r="L19" s="120">
        <f t="shared" si="3"/>
        <v>0</v>
      </c>
    </row>
    <row r="20" spans="1:12" ht="35.1" customHeight="1" thickBot="1" x14ac:dyDescent="0.2">
      <c r="A20" s="125"/>
      <c r="B20" s="135"/>
      <c r="C20" s="127" t="s">
        <v>49</v>
      </c>
      <c r="D20" s="133" t="s">
        <v>48</v>
      </c>
      <c r="E20" s="134">
        <v>0</v>
      </c>
      <c r="F20" s="120">
        <f t="shared" si="0"/>
        <v>0</v>
      </c>
      <c r="G20" s="119">
        <v>0</v>
      </c>
      <c r="H20" s="120">
        <f t="shared" si="1"/>
        <v>0</v>
      </c>
      <c r="I20" s="134">
        <v>0</v>
      </c>
      <c r="J20" s="120">
        <f t="shared" si="2"/>
        <v>0</v>
      </c>
      <c r="K20" s="134">
        <v>0</v>
      </c>
      <c r="L20" s="120">
        <f t="shared" si="3"/>
        <v>0</v>
      </c>
    </row>
    <row r="21" spans="1:12" ht="35.1" customHeight="1" thickBot="1" x14ac:dyDescent="0.2">
      <c r="A21" s="125"/>
      <c r="B21" s="135"/>
      <c r="C21" s="127" t="s">
        <v>51</v>
      </c>
      <c r="D21" s="133" t="s">
        <v>50</v>
      </c>
      <c r="E21" s="134">
        <v>0</v>
      </c>
      <c r="F21" s="120">
        <f t="shared" si="0"/>
        <v>0</v>
      </c>
      <c r="G21" s="119">
        <v>0</v>
      </c>
      <c r="H21" s="120">
        <f t="shared" si="1"/>
        <v>0</v>
      </c>
      <c r="I21" s="134">
        <v>0</v>
      </c>
      <c r="J21" s="120">
        <f t="shared" si="2"/>
        <v>0</v>
      </c>
      <c r="K21" s="134">
        <v>0</v>
      </c>
      <c r="L21" s="120">
        <f t="shared" si="3"/>
        <v>0</v>
      </c>
    </row>
    <row r="22" spans="1:12" ht="35.1" customHeight="1" thickBot="1" x14ac:dyDescent="0.2">
      <c r="A22" s="125"/>
      <c r="B22" s="135"/>
      <c r="C22" s="127" t="s">
        <v>53</v>
      </c>
      <c r="D22" s="133" t="s">
        <v>52</v>
      </c>
      <c r="E22" s="134">
        <v>0</v>
      </c>
      <c r="F22" s="120">
        <f t="shared" si="0"/>
        <v>0</v>
      </c>
      <c r="G22" s="119">
        <v>0</v>
      </c>
      <c r="H22" s="120">
        <f t="shared" si="1"/>
        <v>0</v>
      </c>
      <c r="I22" s="134">
        <v>0</v>
      </c>
      <c r="J22" s="120">
        <f t="shared" si="2"/>
        <v>0</v>
      </c>
      <c r="K22" s="134">
        <v>0</v>
      </c>
      <c r="L22" s="120">
        <f t="shared" si="3"/>
        <v>0</v>
      </c>
    </row>
    <row r="23" spans="1:12" ht="35.1" customHeight="1" thickBot="1" x14ac:dyDescent="0.2">
      <c r="A23" s="125"/>
      <c r="B23" s="135"/>
      <c r="C23" s="127" t="s">
        <v>55</v>
      </c>
      <c r="D23" s="133" t="s">
        <v>54</v>
      </c>
      <c r="E23" s="134">
        <v>0</v>
      </c>
      <c r="F23" s="120">
        <f t="shared" si="0"/>
        <v>0</v>
      </c>
      <c r="G23" s="119">
        <v>0</v>
      </c>
      <c r="H23" s="120">
        <f t="shared" si="1"/>
        <v>0</v>
      </c>
      <c r="I23" s="134">
        <v>0</v>
      </c>
      <c r="J23" s="120">
        <f t="shared" si="2"/>
        <v>0</v>
      </c>
      <c r="K23" s="134">
        <v>0</v>
      </c>
      <c r="L23" s="120">
        <f t="shared" si="3"/>
        <v>0</v>
      </c>
    </row>
    <row r="24" spans="1:12" ht="35.1" customHeight="1" thickBot="1" x14ac:dyDescent="0.2">
      <c r="A24" s="125"/>
      <c r="B24" s="135"/>
      <c r="C24" s="127" t="s">
        <v>58</v>
      </c>
      <c r="D24" s="138" t="s">
        <v>103</v>
      </c>
      <c r="E24" s="134">
        <v>0</v>
      </c>
      <c r="F24" s="120">
        <f t="shared" si="0"/>
        <v>0</v>
      </c>
      <c r="G24" s="119">
        <v>0</v>
      </c>
      <c r="H24" s="120">
        <f t="shared" si="1"/>
        <v>0</v>
      </c>
      <c r="I24" s="134">
        <v>0</v>
      </c>
      <c r="J24" s="120">
        <f t="shared" si="2"/>
        <v>0</v>
      </c>
      <c r="K24" s="134">
        <v>0</v>
      </c>
      <c r="L24" s="120">
        <f t="shared" si="3"/>
        <v>0</v>
      </c>
    </row>
    <row r="25" spans="1:12" ht="35.1" customHeight="1" thickBot="1" x14ac:dyDescent="0.2">
      <c r="A25" s="125"/>
      <c r="B25" s="139"/>
      <c r="C25" s="127" t="s">
        <v>59</v>
      </c>
      <c r="D25" s="137" t="s">
        <v>104</v>
      </c>
      <c r="E25" s="134">
        <v>0</v>
      </c>
      <c r="F25" s="120">
        <f t="shared" si="0"/>
        <v>0</v>
      </c>
      <c r="G25" s="119">
        <v>0</v>
      </c>
      <c r="H25" s="120">
        <f t="shared" si="1"/>
        <v>0</v>
      </c>
      <c r="I25" s="134">
        <v>0</v>
      </c>
      <c r="J25" s="120">
        <f t="shared" si="2"/>
        <v>0</v>
      </c>
      <c r="K25" s="134">
        <v>0</v>
      </c>
      <c r="L25" s="120">
        <f t="shared" si="3"/>
        <v>0</v>
      </c>
    </row>
    <row r="26" spans="1:12" ht="21.75" customHeight="1" thickBo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29.25" customHeight="1" thickBot="1" x14ac:dyDescent="0.2">
      <c r="A27" s="37" t="s">
        <v>8</v>
      </c>
      <c r="B27" s="38"/>
      <c r="C27" s="38"/>
      <c r="D27" s="38"/>
      <c r="E27" s="38"/>
      <c r="F27" s="38"/>
      <c r="G27" s="39"/>
      <c r="H27" s="44" t="s">
        <v>18</v>
      </c>
      <c r="I27" s="36" t="s">
        <v>1</v>
      </c>
      <c r="J27" s="36"/>
      <c r="K27" s="36" t="s">
        <v>2</v>
      </c>
      <c r="L27" s="36"/>
    </row>
    <row r="28" spans="1:12" ht="45" customHeight="1" thickBot="1" x14ac:dyDescent="0.2">
      <c r="A28" s="40"/>
      <c r="B28" s="41"/>
      <c r="C28" s="42"/>
      <c r="D28" s="41"/>
      <c r="E28" s="41"/>
      <c r="F28" s="41"/>
      <c r="G28" s="43"/>
      <c r="H28" s="45"/>
      <c r="I28" s="4" t="s">
        <v>20</v>
      </c>
      <c r="J28" s="4" t="s">
        <v>21</v>
      </c>
      <c r="K28" s="4" t="s">
        <v>20</v>
      </c>
      <c r="L28" s="4" t="s">
        <v>21</v>
      </c>
    </row>
    <row r="29" spans="1:12" ht="35.1" customHeight="1" thickBot="1" x14ac:dyDescent="0.2">
      <c r="A29" s="47">
        <v>4</v>
      </c>
      <c r="B29" s="87" t="s">
        <v>67</v>
      </c>
      <c r="C29" s="33" t="s">
        <v>68</v>
      </c>
      <c r="D29" s="46" t="s">
        <v>86</v>
      </c>
      <c r="E29" s="28"/>
      <c r="F29" s="28"/>
      <c r="G29" s="26" t="s">
        <v>3</v>
      </c>
      <c r="H29" s="49">
        <v>15</v>
      </c>
      <c r="I29" s="62"/>
      <c r="J29" s="62"/>
      <c r="K29" s="140">
        <f>(G9*H29)+(G13*H29)+G16</f>
        <v>0</v>
      </c>
      <c r="L29" s="140">
        <f>K29+K29*$M$6</f>
        <v>0</v>
      </c>
    </row>
    <row r="30" spans="1:12" ht="35.1" customHeight="1" thickBot="1" x14ac:dyDescent="0.2">
      <c r="A30" s="47"/>
      <c r="B30" s="88"/>
      <c r="C30" s="34"/>
      <c r="D30" s="46"/>
      <c r="E30" s="28"/>
      <c r="F30" s="28"/>
      <c r="G30" s="27"/>
      <c r="H30" s="50"/>
      <c r="I30" s="63"/>
      <c r="J30" s="63"/>
      <c r="K30" s="141"/>
      <c r="L30" s="141"/>
    </row>
    <row r="31" spans="1:12" ht="35.1" customHeight="1" thickBot="1" x14ac:dyDescent="0.2">
      <c r="A31" s="47"/>
      <c r="B31" s="88"/>
      <c r="C31" s="34"/>
      <c r="D31" s="83" t="s">
        <v>85</v>
      </c>
      <c r="E31" s="83"/>
      <c r="F31" s="84"/>
      <c r="G31" s="26" t="s">
        <v>3</v>
      </c>
      <c r="H31" s="49">
        <v>15</v>
      </c>
      <c r="I31" s="62"/>
      <c r="J31" s="62"/>
      <c r="K31" s="140">
        <f>(I7*H31)+(I13*H31)+I16</f>
        <v>0</v>
      </c>
      <c r="L31" s="140">
        <f t="shared" ref="L31" si="4">K31+K31*$M$6</f>
        <v>0</v>
      </c>
    </row>
    <row r="32" spans="1:12" ht="35.1" customHeight="1" thickBot="1" x14ac:dyDescent="0.2">
      <c r="A32" s="47"/>
      <c r="B32" s="88"/>
      <c r="C32" s="34"/>
      <c r="D32" s="85"/>
      <c r="E32" s="85"/>
      <c r="F32" s="86"/>
      <c r="G32" s="27"/>
      <c r="H32" s="50"/>
      <c r="I32" s="63"/>
      <c r="J32" s="63"/>
      <c r="K32" s="141"/>
      <c r="L32" s="141"/>
    </row>
    <row r="33" spans="1:12" ht="35.1" customHeight="1" thickBot="1" x14ac:dyDescent="0.2">
      <c r="A33" s="47"/>
      <c r="B33" s="88"/>
      <c r="C33" s="34"/>
      <c r="D33" s="46" t="s">
        <v>87</v>
      </c>
      <c r="E33" s="28"/>
      <c r="F33" s="28"/>
      <c r="G33" s="26" t="s">
        <v>3</v>
      </c>
      <c r="H33" s="49">
        <v>15</v>
      </c>
      <c r="I33" s="62"/>
      <c r="J33" s="62"/>
      <c r="K33" s="140">
        <f>(K7*H33)+(K13*H33)+K16</f>
        <v>0</v>
      </c>
      <c r="L33" s="140">
        <f t="shared" ref="L33" si="5">K33+K33*$M$6</f>
        <v>0</v>
      </c>
    </row>
    <row r="34" spans="1:12" ht="35.1" customHeight="1" thickBot="1" x14ac:dyDescent="0.2">
      <c r="A34" s="47"/>
      <c r="B34" s="88"/>
      <c r="C34" s="35"/>
      <c r="D34" s="46"/>
      <c r="E34" s="28"/>
      <c r="F34" s="28"/>
      <c r="G34" s="27"/>
      <c r="H34" s="50"/>
      <c r="I34" s="63"/>
      <c r="J34" s="63"/>
      <c r="K34" s="141"/>
      <c r="L34" s="141"/>
    </row>
    <row r="35" spans="1:12" ht="35.1" customHeight="1" thickBot="1" x14ac:dyDescent="0.2">
      <c r="A35" s="47"/>
      <c r="B35" s="89"/>
      <c r="C35" s="33" t="s">
        <v>122</v>
      </c>
      <c r="D35" s="28" t="s">
        <v>88</v>
      </c>
      <c r="E35" s="28"/>
      <c r="F35" s="28"/>
      <c r="G35" s="26" t="s">
        <v>3</v>
      </c>
      <c r="H35" s="49">
        <v>15</v>
      </c>
      <c r="I35" s="142">
        <f>(E7*H35)+(E13*H35)+E17</f>
        <v>0</v>
      </c>
      <c r="J35" s="142">
        <f>I35+I35*M6</f>
        <v>0</v>
      </c>
      <c r="K35" s="60"/>
      <c r="L35" s="60"/>
    </row>
    <row r="36" spans="1:12" ht="35.1" customHeight="1" thickBot="1" x14ac:dyDescent="0.2">
      <c r="A36" s="47"/>
      <c r="B36" s="89"/>
      <c r="C36" s="35"/>
      <c r="D36" s="28"/>
      <c r="E36" s="28"/>
      <c r="F36" s="28"/>
      <c r="G36" s="27"/>
      <c r="H36" s="50"/>
      <c r="I36" s="143"/>
      <c r="J36" s="143"/>
      <c r="K36" s="61"/>
      <c r="L36" s="61"/>
    </row>
    <row r="37" spans="1:12" ht="35.1" customHeight="1" thickBot="1" x14ac:dyDescent="0.2">
      <c r="A37" s="47"/>
      <c r="B37" s="89"/>
      <c r="C37" s="33" t="s">
        <v>69</v>
      </c>
      <c r="D37" s="28" t="s">
        <v>105</v>
      </c>
      <c r="E37" s="28"/>
      <c r="F37" s="28"/>
      <c r="G37" s="8" t="s">
        <v>3</v>
      </c>
      <c r="H37" s="7">
        <v>10</v>
      </c>
      <c r="I37" s="62"/>
      <c r="J37" s="62"/>
      <c r="K37" s="140">
        <f>(G7*H37)+(G8*H38)+(G14*15)+G18</f>
        <v>0</v>
      </c>
      <c r="L37" s="140">
        <f t="shared" ref="L37" si="6">K37+K37*$M$6</f>
        <v>0</v>
      </c>
    </row>
    <row r="38" spans="1:12" ht="35.1" customHeight="1" thickBot="1" x14ac:dyDescent="0.2">
      <c r="A38" s="47"/>
      <c r="B38" s="89"/>
      <c r="C38" s="34"/>
      <c r="D38" s="28"/>
      <c r="E38" s="28"/>
      <c r="F38" s="28"/>
      <c r="G38" s="8" t="s">
        <v>4</v>
      </c>
      <c r="H38" s="7">
        <v>5</v>
      </c>
      <c r="I38" s="63"/>
      <c r="J38" s="63"/>
      <c r="K38" s="141"/>
      <c r="L38" s="141"/>
    </row>
    <row r="39" spans="1:12" ht="35.1" customHeight="1" thickBot="1" x14ac:dyDescent="0.2">
      <c r="A39" s="47"/>
      <c r="B39" s="89"/>
      <c r="C39" s="34"/>
      <c r="D39" s="28" t="s">
        <v>89</v>
      </c>
      <c r="E39" s="28"/>
      <c r="F39" s="28"/>
      <c r="G39" s="8" t="s">
        <v>3</v>
      </c>
      <c r="H39" s="7">
        <v>10</v>
      </c>
      <c r="I39" s="62"/>
      <c r="J39" s="62"/>
      <c r="K39" s="140">
        <f>(G7*H39)+(G8*H40)+(G13*15)+G20</f>
        <v>0</v>
      </c>
      <c r="L39" s="140">
        <f t="shared" ref="L39" si="7">K39+K39*$M$6</f>
        <v>0</v>
      </c>
    </row>
    <row r="40" spans="1:12" ht="35.1" customHeight="1" thickBot="1" x14ac:dyDescent="0.2">
      <c r="A40" s="47"/>
      <c r="B40" s="89"/>
      <c r="C40" s="34"/>
      <c r="D40" s="28"/>
      <c r="E40" s="28"/>
      <c r="F40" s="28"/>
      <c r="G40" s="8" t="s">
        <v>4</v>
      </c>
      <c r="H40" s="7">
        <v>5</v>
      </c>
      <c r="I40" s="63"/>
      <c r="J40" s="63"/>
      <c r="K40" s="141"/>
      <c r="L40" s="141"/>
    </row>
    <row r="41" spans="1:12" ht="35.1" customHeight="1" thickBot="1" x14ac:dyDescent="0.2">
      <c r="A41" s="47"/>
      <c r="B41" s="89"/>
      <c r="C41" s="34"/>
      <c r="D41" s="28" t="s">
        <v>106</v>
      </c>
      <c r="E41" s="28"/>
      <c r="F41" s="28"/>
      <c r="G41" s="8" t="s">
        <v>3</v>
      </c>
      <c r="H41" s="7">
        <v>10</v>
      </c>
      <c r="I41" s="62"/>
      <c r="J41" s="62"/>
      <c r="K41" s="140">
        <f>(I7*H41)+(I8*H42)+(I14*15)+I18</f>
        <v>0</v>
      </c>
      <c r="L41" s="140">
        <f t="shared" ref="L41" si="8">K41+K41*$M$6</f>
        <v>0</v>
      </c>
    </row>
    <row r="42" spans="1:12" ht="35.1" customHeight="1" thickBot="1" x14ac:dyDescent="0.2">
      <c r="A42" s="47"/>
      <c r="B42" s="89"/>
      <c r="C42" s="34"/>
      <c r="D42" s="28"/>
      <c r="E42" s="28"/>
      <c r="F42" s="28"/>
      <c r="G42" s="8" t="s">
        <v>4</v>
      </c>
      <c r="H42" s="7">
        <v>5</v>
      </c>
      <c r="I42" s="63"/>
      <c r="J42" s="63"/>
      <c r="K42" s="141"/>
      <c r="L42" s="141"/>
    </row>
    <row r="43" spans="1:12" ht="35.1" customHeight="1" thickBot="1" x14ac:dyDescent="0.2">
      <c r="A43" s="47"/>
      <c r="B43" s="89"/>
      <c r="C43" s="34"/>
      <c r="D43" s="20" t="s">
        <v>90</v>
      </c>
      <c r="E43" s="21"/>
      <c r="F43" s="22"/>
      <c r="G43" s="8" t="s">
        <v>3</v>
      </c>
      <c r="H43" s="7">
        <v>10</v>
      </c>
      <c r="I43" s="62"/>
      <c r="J43" s="62"/>
      <c r="K43" s="140">
        <f>(I7*H43)+(I8*H44)+(I13*15)+I20</f>
        <v>0</v>
      </c>
      <c r="L43" s="140">
        <f t="shared" ref="L43" si="9">K43+K43*$M$6</f>
        <v>0</v>
      </c>
    </row>
    <row r="44" spans="1:12" ht="35.1" customHeight="1" thickBot="1" x14ac:dyDescent="0.2">
      <c r="A44" s="47"/>
      <c r="B44" s="89"/>
      <c r="C44" s="34"/>
      <c r="D44" s="23"/>
      <c r="E44" s="24"/>
      <c r="F44" s="25"/>
      <c r="G44" s="8" t="s">
        <v>4</v>
      </c>
      <c r="H44" s="7">
        <v>5</v>
      </c>
      <c r="I44" s="63"/>
      <c r="J44" s="63"/>
      <c r="K44" s="141"/>
      <c r="L44" s="141"/>
    </row>
    <row r="45" spans="1:12" ht="35.1" customHeight="1" thickBot="1" x14ac:dyDescent="0.2">
      <c r="A45" s="47"/>
      <c r="B45" s="89"/>
      <c r="C45" s="34"/>
      <c r="D45" s="20" t="s">
        <v>91</v>
      </c>
      <c r="E45" s="21"/>
      <c r="F45" s="22"/>
      <c r="G45" s="8" t="s">
        <v>3</v>
      </c>
      <c r="H45" s="7">
        <v>10</v>
      </c>
      <c r="I45" s="62"/>
      <c r="J45" s="62"/>
      <c r="K45" s="140">
        <f>(K7*H45)+(K8*H46)+(K14*15)+K18</f>
        <v>0</v>
      </c>
      <c r="L45" s="140">
        <f t="shared" ref="L45" si="10">K45+K45*$M$6</f>
        <v>0</v>
      </c>
    </row>
    <row r="46" spans="1:12" ht="35.1" customHeight="1" thickBot="1" x14ac:dyDescent="0.2">
      <c r="A46" s="47"/>
      <c r="B46" s="89"/>
      <c r="C46" s="34"/>
      <c r="D46" s="23"/>
      <c r="E46" s="24"/>
      <c r="F46" s="25"/>
      <c r="G46" s="8" t="s">
        <v>4</v>
      </c>
      <c r="H46" s="7">
        <v>5</v>
      </c>
      <c r="I46" s="63"/>
      <c r="J46" s="63"/>
      <c r="K46" s="141"/>
      <c r="L46" s="141"/>
    </row>
    <row r="47" spans="1:12" ht="35.1" customHeight="1" thickBot="1" x14ac:dyDescent="0.2">
      <c r="A47" s="47"/>
      <c r="B47" s="89"/>
      <c r="C47" s="34"/>
      <c r="D47" s="20" t="s">
        <v>92</v>
      </c>
      <c r="E47" s="21"/>
      <c r="F47" s="22"/>
      <c r="G47" s="8" t="s">
        <v>3</v>
      </c>
      <c r="H47" s="7">
        <v>10</v>
      </c>
      <c r="I47" s="62"/>
      <c r="J47" s="62"/>
      <c r="K47" s="140">
        <f>(K7*H47)+(K8*H48)+(K13*15)+K20</f>
        <v>0</v>
      </c>
      <c r="L47" s="140">
        <f t="shared" ref="L47" si="11">K47+K47*$M$6</f>
        <v>0</v>
      </c>
    </row>
    <row r="48" spans="1:12" ht="35.1" customHeight="1" thickBot="1" x14ac:dyDescent="0.2">
      <c r="A48" s="47"/>
      <c r="B48" s="89"/>
      <c r="C48" s="35"/>
      <c r="D48" s="23"/>
      <c r="E48" s="24"/>
      <c r="F48" s="25"/>
      <c r="G48" s="8" t="s">
        <v>4</v>
      </c>
      <c r="H48" s="7">
        <v>5</v>
      </c>
      <c r="I48" s="63"/>
      <c r="J48" s="63"/>
      <c r="K48" s="141"/>
      <c r="L48" s="141"/>
    </row>
    <row r="49" spans="1:12" ht="35.1" customHeight="1" thickBot="1" x14ac:dyDescent="0.2">
      <c r="A49" s="47"/>
      <c r="B49" s="89"/>
      <c r="C49" s="33" t="s">
        <v>123</v>
      </c>
      <c r="D49" s="20" t="s">
        <v>93</v>
      </c>
      <c r="E49" s="21"/>
      <c r="F49" s="22"/>
      <c r="G49" s="8" t="s">
        <v>3</v>
      </c>
      <c r="H49" s="7">
        <v>10</v>
      </c>
      <c r="I49" s="142">
        <f>(E7*H49)+(E8*H50)+(E13*15)+E21</f>
        <v>0</v>
      </c>
      <c r="J49" s="142">
        <f>I49+I49*M6</f>
        <v>0</v>
      </c>
      <c r="K49" s="62"/>
      <c r="L49" s="52"/>
    </row>
    <row r="50" spans="1:12" ht="35.1" customHeight="1" thickBot="1" x14ac:dyDescent="0.2">
      <c r="A50" s="47"/>
      <c r="B50" s="89"/>
      <c r="C50" s="48"/>
      <c r="D50" s="23"/>
      <c r="E50" s="24"/>
      <c r="F50" s="25"/>
      <c r="G50" s="8" t="s">
        <v>4</v>
      </c>
      <c r="H50" s="7">
        <v>5</v>
      </c>
      <c r="I50" s="143"/>
      <c r="J50" s="143"/>
      <c r="K50" s="63"/>
      <c r="L50" s="53"/>
    </row>
    <row r="51" spans="1:12" ht="35.1" customHeight="1" thickBot="1" x14ac:dyDescent="0.2">
      <c r="A51" s="47"/>
      <c r="B51" s="89"/>
      <c r="C51" s="19" t="s">
        <v>70</v>
      </c>
      <c r="D51" s="20" t="s">
        <v>94</v>
      </c>
      <c r="E51" s="21"/>
      <c r="F51" s="22"/>
      <c r="G51" s="8" t="s">
        <v>3</v>
      </c>
      <c r="H51" s="7">
        <v>10</v>
      </c>
      <c r="I51" s="62"/>
      <c r="J51" s="62"/>
      <c r="K51" s="144">
        <f>(I7*H51)+(I8*H52)+(I13*15)+I21</f>
        <v>0</v>
      </c>
      <c r="L51" s="145">
        <f t="shared" ref="L51:L81" si="12">K51+K51*$M$6</f>
        <v>0</v>
      </c>
    </row>
    <row r="52" spans="1:12" ht="35.1" customHeight="1" thickBot="1" x14ac:dyDescent="0.2">
      <c r="A52" s="47"/>
      <c r="B52" s="89"/>
      <c r="C52" s="19"/>
      <c r="D52" s="23"/>
      <c r="E52" s="24"/>
      <c r="F52" s="25"/>
      <c r="G52" s="8" t="s">
        <v>4</v>
      </c>
      <c r="H52" s="7">
        <v>5</v>
      </c>
      <c r="I52" s="63"/>
      <c r="J52" s="63"/>
      <c r="K52" s="146"/>
      <c r="L52" s="147"/>
    </row>
    <row r="53" spans="1:12" ht="35.1" customHeight="1" thickBot="1" x14ac:dyDescent="0.2">
      <c r="A53" s="47"/>
      <c r="B53" s="89"/>
      <c r="C53" s="19"/>
      <c r="D53" s="20" t="s">
        <v>95</v>
      </c>
      <c r="E53" s="21"/>
      <c r="F53" s="22"/>
      <c r="G53" s="8" t="s">
        <v>3</v>
      </c>
      <c r="H53" s="7">
        <v>10</v>
      </c>
      <c r="I53" s="62"/>
      <c r="J53" s="62"/>
      <c r="K53" s="144">
        <f>(K7*H53)+(K8*H54)+(K13*15)+K21</f>
        <v>0</v>
      </c>
      <c r="L53" s="145">
        <f t="shared" si="12"/>
        <v>0</v>
      </c>
    </row>
    <row r="54" spans="1:12" ht="35.1" customHeight="1" thickBot="1" x14ac:dyDescent="0.2">
      <c r="A54" s="47"/>
      <c r="B54" s="89"/>
      <c r="C54" s="19"/>
      <c r="D54" s="23"/>
      <c r="E54" s="24"/>
      <c r="F54" s="25"/>
      <c r="G54" s="8" t="s">
        <v>4</v>
      </c>
      <c r="H54" s="7">
        <v>5</v>
      </c>
      <c r="I54" s="63"/>
      <c r="J54" s="63"/>
      <c r="K54" s="146"/>
      <c r="L54" s="147"/>
    </row>
    <row r="55" spans="1:12" ht="35.1" customHeight="1" thickBot="1" x14ac:dyDescent="0.2">
      <c r="A55" s="47"/>
      <c r="B55" s="89"/>
      <c r="C55" s="19" t="s">
        <v>71</v>
      </c>
      <c r="D55" s="20" t="s">
        <v>119</v>
      </c>
      <c r="E55" s="21"/>
      <c r="F55" s="22"/>
      <c r="G55" s="8" t="s">
        <v>56</v>
      </c>
      <c r="H55" s="7">
        <v>20</v>
      </c>
      <c r="I55" s="62"/>
      <c r="J55" s="62"/>
      <c r="K55" s="144">
        <f>(I11*H55)+(I12*H56)+(I14*30)+I24</f>
        <v>0</v>
      </c>
      <c r="L55" s="145">
        <f t="shared" si="12"/>
        <v>0</v>
      </c>
    </row>
    <row r="56" spans="1:12" ht="35.1" customHeight="1" thickBot="1" x14ac:dyDescent="0.2">
      <c r="A56" s="47"/>
      <c r="B56" s="89"/>
      <c r="C56" s="19"/>
      <c r="D56" s="23"/>
      <c r="E56" s="24"/>
      <c r="F56" s="25"/>
      <c r="G56" s="8" t="s">
        <v>57</v>
      </c>
      <c r="H56" s="7">
        <v>10</v>
      </c>
      <c r="I56" s="63"/>
      <c r="J56" s="63"/>
      <c r="K56" s="146"/>
      <c r="L56" s="147"/>
    </row>
    <row r="57" spans="1:12" ht="35.1" customHeight="1" thickBot="1" x14ac:dyDescent="0.2">
      <c r="A57" s="47"/>
      <c r="B57" s="89"/>
      <c r="C57" s="19"/>
      <c r="D57" s="20" t="s">
        <v>107</v>
      </c>
      <c r="E57" s="21"/>
      <c r="F57" s="22"/>
      <c r="G57" s="8" t="s">
        <v>56</v>
      </c>
      <c r="H57" s="7">
        <v>10</v>
      </c>
      <c r="I57" s="62"/>
      <c r="J57" s="62"/>
      <c r="K57" s="144">
        <f>(I11*H57)+(I12*H58)+(I15*15)+I25</f>
        <v>0</v>
      </c>
      <c r="L57" s="145">
        <f t="shared" si="12"/>
        <v>0</v>
      </c>
    </row>
    <row r="58" spans="1:12" ht="35.1" customHeight="1" thickBot="1" x14ac:dyDescent="0.2">
      <c r="A58" s="47"/>
      <c r="B58" s="89"/>
      <c r="C58" s="19"/>
      <c r="D58" s="23"/>
      <c r="E58" s="24"/>
      <c r="F58" s="25"/>
      <c r="G58" s="8" t="s">
        <v>57</v>
      </c>
      <c r="H58" s="7">
        <v>5</v>
      </c>
      <c r="I58" s="63"/>
      <c r="J58" s="63"/>
      <c r="K58" s="146"/>
      <c r="L58" s="147"/>
    </row>
    <row r="59" spans="1:12" ht="35.1" customHeight="1" thickBot="1" x14ac:dyDescent="0.2">
      <c r="A59" s="47"/>
      <c r="B59" s="89"/>
      <c r="C59" s="19"/>
      <c r="D59" s="20" t="s">
        <v>108</v>
      </c>
      <c r="E59" s="21"/>
      <c r="F59" s="22"/>
      <c r="G59" s="8" t="s">
        <v>56</v>
      </c>
      <c r="H59" s="7">
        <v>20</v>
      </c>
      <c r="I59" s="62"/>
      <c r="J59" s="62"/>
      <c r="K59" s="144">
        <f>(K11*H59)+(K12*H60)+(K14*30)+K19</f>
        <v>0</v>
      </c>
      <c r="L59" s="145">
        <f t="shared" si="12"/>
        <v>0</v>
      </c>
    </row>
    <row r="60" spans="1:12" ht="35.1" customHeight="1" thickBot="1" x14ac:dyDescent="0.2">
      <c r="A60" s="47"/>
      <c r="B60" s="89"/>
      <c r="C60" s="19"/>
      <c r="D60" s="23"/>
      <c r="E60" s="24"/>
      <c r="F60" s="25"/>
      <c r="G60" s="8" t="s">
        <v>57</v>
      </c>
      <c r="H60" s="7">
        <v>10</v>
      </c>
      <c r="I60" s="63"/>
      <c r="J60" s="63"/>
      <c r="K60" s="146"/>
      <c r="L60" s="147"/>
    </row>
    <row r="61" spans="1:12" ht="35.1" customHeight="1" thickBot="1" x14ac:dyDescent="0.2">
      <c r="A61" s="47"/>
      <c r="B61" s="89"/>
      <c r="C61" s="19"/>
      <c r="D61" s="20" t="s">
        <v>96</v>
      </c>
      <c r="E61" s="21"/>
      <c r="F61" s="22"/>
      <c r="G61" s="8" t="s">
        <v>56</v>
      </c>
      <c r="H61" s="7">
        <v>10</v>
      </c>
      <c r="I61" s="62"/>
      <c r="J61" s="62"/>
      <c r="K61" s="144">
        <f>(K11*H61)+(K12*H62)+(K15*15)+K25</f>
        <v>0</v>
      </c>
      <c r="L61" s="145">
        <f t="shared" si="12"/>
        <v>0</v>
      </c>
    </row>
    <row r="62" spans="1:12" ht="35.1" customHeight="1" thickBot="1" x14ac:dyDescent="0.2">
      <c r="A62" s="47"/>
      <c r="B62" s="89"/>
      <c r="C62" s="19"/>
      <c r="D62" s="23"/>
      <c r="E62" s="24"/>
      <c r="F62" s="25"/>
      <c r="G62" s="8" t="s">
        <v>57</v>
      </c>
      <c r="H62" s="7">
        <v>5</v>
      </c>
      <c r="I62" s="63"/>
      <c r="J62" s="63"/>
      <c r="K62" s="146"/>
      <c r="L62" s="147"/>
    </row>
    <row r="63" spans="1:12" ht="35.1" customHeight="1" thickBot="1" x14ac:dyDescent="0.2">
      <c r="A63" s="47"/>
      <c r="B63" s="89"/>
      <c r="C63" s="19" t="s">
        <v>72</v>
      </c>
      <c r="D63" s="20" t="s">
        <v>109</v>
      </c>
      <c r="E63" s="21"/>
      <c r="F63" s="22"/>
      <c r="G63" s="26" t="s">
        <v>56</v>
      </c>
      <c r="H63" s="49">
        <v>15</v>
      </c>
      <c r="I63" s="62"/>
      <c r="J63" s="62"/>
      <c r="K63" s="144">
        <f>(K11*H63)+(K13*H63)+K21</f>
        <v>0</v>
      </c>
      <c r="L63" s="145">
        <f t="shared" si="12"/>
        <v>0</v>
      </c>
    </row>
    <row r="64" spans="1:12" ht="35.1" customHeight="1" thickBot="1" x14ac:dyDescent="0.2">
      <c r="A64" s="47"/>
      <c r="B64" s="89"/>
      <c r="C64" s="19"/>
      <c r="D64" s="23"/>
      <c r="E64" s="24"/>
      <c r="F64" s="25"/>
      <c r="G64" s="27"/>
      <c r="H64" s="50"/>
      <c r="I64" s="63"/>
      <c r="J64" s="63"/>
      <c r="K64" s="146"/>
      <c r="L64" s="147"/>
    </row>
    <row r="65" spans="1:12" ht="35.1" customHeight="1" thickBot="1" x14ac:dyDescent="0.2">
      <c r="A65" s="47"/>
      <c r="B65" s="89"/>
      <c r="C65" s="19" t="s">
        <v>73</v>
      </c>
      <c r="D65" s="20" t="s">
        <v>110</v>
      </c>
      <c r="E65" s="21"/>
      <c r="F65" s="22"/>
      <c r="G65" s="8" t="s">
        <v>56</v>
      </c>
      <c r="H65" s="7">
        <v>10</v>
      </c>
      <c r="I65" s="62"/>
      <c r="J65" s="62"/>
      <c r="K65" s="144">
        <f>(K11*H65)+(K12*H66)+(K13*15)+K21</f>
        <v>0</v>
      </c>
      <c r="L65" s="145">
        <f t="shared" si="12"/>
        <v>0</v>
      </c>
    </row>
    <row r="66" spans="1:12" ht="35.1" customHeight="1" thickBot="1" x14ac:dyDescent="0.2">
      <c r="A66" s="47"/>
      <c r="B66" s="89"/>
      <c r="C66" s="19"/>
      <c r="D66" s="23"/>
      <c r="E66" s="24"/>
      <c r="F66" s="25"/>
      <c r="G66" s="8" t="s">
        <v>57</v>
      </c>
      <c r="H66" s="7">
        <v>5</v>
      </c>
      <c r="I66" s="63"/>
      <c r="J66" s="63"/>
      <c r="K66" s="146"/>
      <c r="L66" s="147"/>
    </row>
    <row r="67" spans="1:12" ht="35.1" customHeight="1" thickBot="1" x14ac:dyDescent="0.2">
      <c r="A67" s="47"/>
      <c r="B67" s="89"/>
      <c r="C67" s="19" t="s">
        <v>74</v>
      </c>
      <c r="D67" s="20" t="s">
        <v>112</v>
      </c>
      <c r="E67" s="21"/>
      <c r="F67" s="22"/>
      <c r="G67" s="8" t="s">
        <v>60</v>
      </c>
      <c r="H67" s="7">
        <v>10</v>
      </c>
      <c r="I67" s="62"/>
      <c r="J67" s="62"/>
      <c r="K67" s="144">
        <f>(I7*H67)+(I8*H68)+(I14*15)+I18</f>
        <v>0</v>
      </c>
      <c r="L67" s="145">
        <f t="shared" si="12"/>
        <v>0</v>
      </c>
    </row>
    <row r="68" spans="1:12" ht="35.1" customHeight="1" thickBot="1" x14ac:dyDescent="0.2">
      <c r="A68" s="47"/>
      <c r="B68" s="89"/>
      <c r="C68" s="19"/>
      <c r="D68" s="23"/>
      <c r="E68" s="24"/>
      <c r="F68" s="25"/>
      <c r="G68" s="8" t="s">
        <v>61</v>
      </c>
      <c r="H68" s="7">
        <v>5</v>
      </c>
      <c r="I68" s="63"/>
      <c r="J68" s="63"/>
      <c r="K68" s="146"/>
      <c r="L68" s="147"/>
    </row>
    <row r="69" spans="1:12" ht="35.1" customHeight="1" thickBot="1" x14ac:dyDescent="0.2">
      <c r="A69" s="47"/>
      <c r="B69" s="89"/>
      <c r="C69" s="19"/>
      <c r="D69" s="20" t="s">
        <v>111</v>
      </c>
      <c r="E69" s="21"/>
      <c r="F69" s="22"/>
      <c r="G69" s="8" t="s">
        <v>60</v>
      </c>
      <c r="H69" s="7">
        <v>10</v>
      </c>
      <c r="I69" s="62"/>
      <c r="J69" s="62"/>
      <c r="K69" s="144">
        <f>(I7*H69)+(I8*H70)+(I13*15)+I21</f>
        <v>0</v>
      </c>
      <c r="L69" s="145">
        <f t="shared" si="12"/>
        <v>0</v>
      </c>
    </row>
    <row r="70" spans="1:12" ht="35.1" customHeight="1" thickBot="1" x14ac:dyDescent="0.2">
      <c r="A70" s="47"/>
      <c r="B70" s="89"/>
      <c r="C70" s="19"/>
      <c r="D70" s="23"/>
      <c r="E70" s="24"/>
      <c r="F70" s="25"/>
      <c r="G70" s="8" t="s">
        <v>61</v>
      </c>
      <c r="H70" s="7">
        <v>5</v>
      </c>
      <c r="I70" s="63"/>
      <c r="J70" s="63"/>
      <c r="K70" s="146"/>
      <c r="L70" s="147"/>
    </row>
    <row r="71" spans="1:12" ht="35.1" customHeight="1" thickBot="1" x14ac:dyDescent="0.2">
      <c r="A71" s="47"/>
      <c r="B71" s="89"/>
      <c r="C71" s="19"/>
      <c r="D71" s="20" t="s">
        <v>97</v>
      </c>
      <c r="E71" s="21"/>
      <c r="F71" s="22"/>
      <c r="G71" s="8" t="s">
        <v>60</v>
      </c>
      <c r="H71" s="7">
        <v>10</v>
      </c>
      <c r="I71" s="62"/>
      <c r="J71" s="62"/>
      <c r="K71" s="144">
        <f>(I7*H71)+(I8*H72)+(I13*15)+I16</f>
        <v>0</v>
      </c>
      <c r="L71" s="145">
        <f t="shared" si="12"/>
        <v>0</v>
      </c>
    </row>
    <row r="72" spans="1:12" ht="35.1" customHeight="1" thickBot="1" x14ac:dyDescent="0.2">
      <c r="A72" s="47"/>
      <c r="B72" s="89"/>
      <c r="C72" s="19"/>
      <c r="D72" s="23"/>
      <c r="E72" s="24"/>
      <c r="F72" s="25"/>
      <c r="G72" s="8" t="s">
        <v>61</v>
      </c>
      <c r="H72" s="7">
        <v>5</v>
      </c>
      <c r="I72" s="63"/>
      <c r="J72" s="63"/>
      <c r="K72" s="146"/>
      <c r="L72" s="147"/>
    </row>
    <row r="73" spans="1:12" ht="35.1" customHeight="1" thickBot="1" x14ac:dyDescent="0.2">
      <c r="A73" s="47"/>
      <c r="B73" s="89"/>
      <c r="C73" s="19"/>
      <c r="D73" s="20" t="s">
        <v>113</v>
      </c>
      <c r="E73" s="21"/>
      <c r="F73" s="22"/>
      <c r="G73" s="8" t="s">
        <v>60</v>
      </c>
      <c r="H73" s="7">
        <v>10</v>
      </c>
      <c r="I73" s="62"/>
      <c r="J73" s="62"/>
      <c r="K73" s="144">
        <f>(K7*H73)+(K8*H74)+(K13*15)+K18</f>
        <v>0</v>
      </c>
      <c r="L73" s="145">
        <f t="shared" si="12"/>
        <v>0</v>
      </c>
    </row>
    <row r="74" spans="1:12" ht="35.1" customHeight="1" thickBot="1" x14ac:dyDescent="0.2">
      <c r="A74" s="47"/>
      <c r="B74" s="89"/>
      <c r="C74" s="19"/>
      <c r="D74" s="23"/>
      <c r="E74" s="24"/>
      <c r="F74" s="25"/>
      <c r="G74" s="8" t="s">
        <v>61</v>
      </c>
      <c r="H74" s="7">
        <v>5</v>
      </c>
      <c r="I74" s="63"/>
      <c r="J74" s="63"/>
      <c r="K74" s="146"/>
      <c r="L74" s="147"/>
    </row>
    <row r="75" spans="1:12" ht="35.1" customHeight="1" thickBot="1" x14ac:dyDescent="0.2">
      <c r="A75" s="47"/>
      <c r="B75" s="89"/>
      <c r="C75" s="19"/>
      <c r="D75" s="20" t="s">
        <v>114</v>
      </c>
      <c r="E75" s="21"/>
      <c r="F75" s="22"/>
      <c r="G75" s="8" t="s">
        <v>60</v>
      </c>
      <c r="H75" s="7">
        <v>10</v>
      </c>
      <c r="I75" s="62"/>
      <c r="J75" s="62"/>
      <c r="K75" s="144">
        <f>(K7*H75)+(K8*H76)+(K13*15)+K21</f>
        <v>0</v>
      </c>
      <c r="L75" s="145">
        <f t="shared" si="12"/>
        <v>0</v>
      </c>
    </row>
    <row r="76" spans="1:12" ht="35.1" customHeight="1" thickBot="1" x14ac:dyDescent="0.2">
      <c r="A76" s="47"/>
      <c r="B76" s="89"/>
      <c r="C76" s="19"/>
      <c r="D76" s="23"/>
      <c r="E76" s="24"/>
      <c r="F76" s="25"/>
      <c r="G76" s="8" t="s">
        <v>61</v>
      </c>
      <c r="H76" s="7">
        <v>5</v>
      </c>
      <c r="I76" s="63"/>
      <c r="J76" s="63"/>
      <c r="K76" s="146"/>
      <c r="L76" s="147"/>
    </row>
    <row r="77" spans="1:12" ht="35.1" customHeight="1" thickBot="1" x14ac:dyDescent="0.2">
      <c r="A77" s="47"/>
      <c r="B77" s="89"/>
      <c r="C77" s="19"/>
      <c r="D77" s="20" t="s">
        <v>115</v>
      </c>
      <c r="E77" s="21"/>
      <c r="F77" s="22"/>
      <c r="G77" s="8" t="s">
        <v>60</v>
      </c>
      <c r="H77" s="7">
        <v>10</v>
      </c>
      <c r="I77" s="62"/>
      <c r="J77" s="62"/>
      <c r="K77" s="144">
        <f>(K7*H77)+(K8*H78)+(K13*15)+K16</f>
        <v>0</v>
      </c>
      <c r="L77" s="145">
        <f t="shared" si="12"/>
        <v>0</v>
      </c>
    </row>
    <row r="78" spans="1:12" ht="35.1" customHeight="1" thickBot="1" x14ac:dyDescent="0.2">
      <c r="A78" s="47"/>
      <c r="B78" s="89"/>
      <c r="C78" s="19"/>
      <c r="D78" s="23"/>
      <c r="E78" s="24"/>
      <c r="F78" s="25"/>
      <c r="G78" s="8" t="s">
        <v>61</v>
      </c>
      <c r="H78" s="7">
        <v>5</v>
      </c>
      <c r="I78" s="63"/>
      <c r="J78" s="63"/>
      <c r="K78" s="146"/>
      <c r="L78" s="147"/>
    </row>
    <row r="79" spans="1:12" ht="35.1" customHeight="1" thickBot="1" x14ac:dyDescent="0.2">
      <c r="A79" s="47"/>
      <c r="B79" s="89"/>
      <c r="C79" s="19" t="s">
        <v>75</v>
      </c>
      <c r="D79" s="20" t="s">
        <v>120</v>
      </c>
      <c r="E79" s="21"/>
      <c r="F79" s="22"/>
      <c r="G79" s="26" t="s">
        <v>60</v>
      </c>
      <c r="H79" s="49">
        <v>15</v>
      </c>
      <c r="I79" s="62"/>
      <c r="J79" s="62"/>
      <c r="K79" s="144">
        <f>(I7*H79)+(I13*H79)+I23</f>
        <v>0</v>
      </c>
      <c r="L79" s="145">
        <f t="shared" si="12"/>
        <v>0</v>
      </c>
    </row>
    <row r="80" spans="1:12" ht="35.1" customHeight="1" thickBot="1" x14ac:dyDescent="0.2">
      <c r="A80" s="47"/>
      <c r="B80" s="89"/>
      <c r="C80" s="19"/>
      <c r="D80" s="23"/>
      <c r="E80" s="24"/>
      <c r="F80" s="25"/>
      <c r="G80" s="27"/>
      <c r="H80" s="50"/>
      <c r="I80" s="63"/>
      <c r="J80" s="63"/>
      <c r="K80" s="146"/>
      <c r="L80" s="147"/>
    </row>
    <row r="81" spans="1:13" ht="35.1" customHeight="1" thickBot="1" x14ac:dyDescent="0.2">
      <c r="A81" s="47"/>
      <c r="B81" s="89"/>
      <c r="C81" s="19"/>
      <c r="D81" s="20" t="s">
        <v>116</v>
      </c>
      <c r="E81" s="21"/>
      <c r="F81" s="22"/>
      <c r="G81" s="26" t="s">
        <v>60</v>
      </c>
      <c r="H81" s="49">
        <v>15</v>
      </c>
      <c r="I81" s="62"/>
      <c r="J81" s="62"/>
      <c r="K81" s="144">
        <f>(K7*H81)+(K8*H81)+K23</f>
        <v>0</v>
      </c>
      <c r="L81" s="145">
        <f t="shared" si="12"/>
        <v>0</v>
      </c>
    </row>
    <row r="82" spans="1:13" ht="35.1" customHeight="1" thickBot="1" x14ac:dyDescent="0.2">
      <c r="A82" s="47"/>
      <c r="B82" s="90"/>
      <c r="C82" s="19"/>
      <c r="D82" s="23"/>
      <c r="E82" s="24"/>
      <c r="F82" s="25"/>
      <c r="G82" s="27"/>
      <c r="H82" s="50"/>
      <c r="I82" s="63"/>
      <c r="J82" s="63"/>
      <c r="K82" s="146"/>
      <c r="L82" s="147"/>
    </row>
    <row r="83" spans="1:13" ht="24.95" customHeight="1" thickBot="1" x14ac:dyDescent="0.2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7"/>
    </row>
    <row r="84" spans="1:13" ht="38.25" customHeight="1" thickBot="1" x14ac:dyDescent="0.2">
      <c r="A84" s="91" t="s">
        <v>124</v>
      </c>
      <c r="B84" s="92"/>
      <c r="C84" s="92"/>
      <c r="D84" s="92"/>
      <c r="E84" s="95" t="s">
        <v>121</v>
      </c>
      <c r="F84" s="96"/>
      <c r="G84" s="97"/>
      <c r="H84" s="68" t="s">
        <v>77</v>
      </c>
      <c r="I84" s="64" t="s">
        <v>1</v>
      </c>
      <c r="J84" s="64"/>
      <c r="K84" s="64" t="s">
        <v>2</v>
      </c>
      <c r="L84" s="64"/>
    </row>
    <row r="85" spans="1:13" ht="60" customHeight="1" thickBot="1" x14ac:dyDescent="0.2">
      <c r="A85" s="93"/>
      <c r="B85" s="94"/>
      <c r="C85" s="94"/>
      <c r="D85" s="94"/>
      <c r="E85" s="98"/>
      <c r="F85" s="99"/>
      <c r="G85" s="100"/>
      <c r="H85" s="69"/>
      <c r="I85" s="5" t="s">
        <v>22</v>
      </c>
      <c r="J85" s="5" t="s">
        <v>23</v>
      </c>
      <c r="K85" s="5" t="s">
        <v>22</v>
      </c>
      <c r="L85" s="5" t="s">
        <v>23</v>
      </c>
    </row>
    <row r="86" spans="1:13" s="6" customFormat="1" ht="20.100000000000001" customHeight="1" thickBot="1" x14ac:dyDescent="0.25">
      <c r="A86" s="47">
        <v>5</v>
      </c>
      <c r="B86" s="54" t="s">
        <v>5</v>
      </c>
      <c r="C86" s="55"/>
      <c r="D86" s="55"/>
      <c r="E86" s="54">
        <v>150</v>
      </c>
      <c r="F86" s="55"/>
      <c r="G86" s="56"/>
      <c r="H86" s="49">
        <v>1</v>
      </c>
      <c r="I86" s="52"/>
      <c r="J86" s="52"/>
      <c r="K86" s="142">
        <f>E86*H86*K29</f>
        <v>0</v>
      </c>
      <c r="L86" s="142">
        <f>H86*(150*L29)</f>
        <v>0</v>
      </c>
      <c r="M86" s="12"/>
    </row>
    <row r="87" spans="1:13" s="6" customFormat="1" ht="20.100000000000001" customHeight="1" thickBot="1" x14ac:dyDescent="0.25">
      <c r="A87" s="47"/>
      <c r="B87" s="57"/>
      <c r="C87" s="58"/>
      <c r="D87" s="58"/>
      <c r="E87" s="57"/>
      <c r="F87" s="58"/>
      <c r="G87" s="59"/>
      <c r="H87" s="51"/>
      <c r="I87" s="53"/>
      <c r="J87" s="53"/>
      <c r="K87" s="143"/>
      <c r="L87" s="143"/>
      <c r="M87" s="12"/>
    </row>
    <row r="88" spans="1:13" s="6" customFormat="1" ht="20.100000000000001" customHeight="1" thickBot="1" x14ac:dyDescent="0.25">
      <c r="A88" s="47"/>
      <c r="B88" s="54" t="s">
        <v>6</v>
      </c>
      <c r="C88" s="55"/>
      <c r="D88" s="55"/>
      <c r="E88" s="54">
        <v>300</v>
      </c>
      <c r="F88" s="55"/>
      <c r="G88" s="56"/>
      <c r="H88" s="49">
        <v>1</v>
      </c>
      <c r="I88" s="52"/>
      <c r="J88" s="52"/>
      <c r="K88" s="142">
        <f t="shared" ref="K88" si="13">E88*H88*K31</f>
        <v>0</v>
      </c>
      <c r="L88" s="142">
        <f>H88*(300*L31)</f>
        <v>0</v>
      </c>
      <c r="M88" s="12"/>
    </row>
    <row r="89" spans="1:13" s="6" customFormat="1" ht="20.100000000000001" customHeight="1" thickBot="1" x14ac:dyDescent="0.25">
      <c r="A89" s="47"/>
      <c r="B89" s="57"/>
      <c r="C89" s="58"/>
      <c r="D89" s="58"/>
      <c r="E89" s="57"/>
      <c r="F89" s="58"/>
      <c r="G89" s="59"/>
      <c r="H89" s="51"/>
      <c r="I89" s="53"/>
      <c r="J89" s="53"/>
      <c r="K89" s="143"/>
      <c r="L89" s="143"/>
      <c r="M89" s="12"/>
    </row>
    <row r="90" spans="1:13" s="6" customFormat="1" ht="20.100000000000001" customHeight="1" thickBot="1" x14ac:dyDescent="0.25">
      <c r="A90" s="47"/>
      <c r="B90" s="54" t="s">
        <v>7</v>
      </c>
      <c r="C90" s="55"/>
      <c r="D90" s="55"/>
      <c r="E90" s="54">
        <v>500</v>
      </c>
      <c r="F90" s="55"/>
      <c r="G90" s="56"/>
      <c r="H90" s="49">
        <v>1</v>
      </c>
      <c r="I90" s="52"/>
      <c r="J90" s="52"/>
      <c r="K90" s="142">
        <f t="shared" ref="K90" si="14">E90*H90*K33</f>
        <v>0</v>
      </c>
      <c r="L90" s="142">
        <f>H90*(500*L33)</f>
        <v>0</v>
      </c>
      <c r="M90" s="12"/>
    </row>
    <row r="91" spans="1:13" s="6" customFormat="1" ht="20.100000000000001" customHeight="1" thickBot="1" x14ac:dyDescent="0.25">
      <c r="A91" s="47"/>
      <c r="B91" s="57"/>
      <c r="C91" s="58"/>
      <c r="D91" s="58"/>
      <c r="E91" s="57"/>
      <c r="F91" s="58"/>
      <c r="G91" s="59"/>
      <c r="H91" s="51"/>
      <c r="I91" s="53"/>
      <c r="J91" s="53"/>
      <c r="K91" s="143"/>
      <c r="L91" s="143"/>
      <c r="M91" s="12"/>
    </row>
    <row r="92" spans="1:13" s="6" customFormat="1" ht="20.100000000000001" customHeight="1" thickBot="1" x14ac:dyDescent="0.25">
      <c r="A92" s="47"/>
      <c r="B92" s="54" t="s">
        <v>9</v>
      </c>
      <c r="C92" s="55"/>
      <c r="D92" s="55"/>
      <c r="E92" s="54">
        <v>150</v>
      </c>
      <c r="F92" s="55"/>
      <c r="G92" s="56"/>
      <c r="H92" s="49">
        <v>1</v>
      </c>
      <c r="I92" s="144">
        <f>E92*H92*I35</f>
        <v>0</v>
      </c>
      <c r="J92" s="144">
        <f>I92+I92*M6</f>
        <v>0</v>
      </c>
      <c r="K92" s="52"/>
      <c r="L92" s="52"/>
      <c r="M92" s="12"/>
    </row>
    <row r="93" spans="1:13" s="6" customFormat="1" ht="20.100000000000001" customHeight="1" thickBot="1" x14ac:dyDescent="0.25">
      <c r="A93" s="47"/>
      <c r="B93" s="57"/>
      <c r="C93" s="58"/>
      <c r="D93" s="58"/>
      <c r="E93" s="57"/>
      <c r="F93" s="58"/>
      <c r="G93" s="59"/>
      <c r="H93" s="51"/>
      <c r="I93" s="146"/>
      <c r="J93" s="146"/>
      <c r="K93" s="53"/>
      <c r="L93" s="53"/>
      <c r="M93" s="12"/>
    </row>
    <row r="94" spans="1:13" s="6" customFormat="1" ht="20.100000000000001" customHeight="1" thickBot="1" x14ac:dyDescent="0.25">
      <c r="A94" s="47"/>
      <c r="B94" s="79" t="s">
        <v>76</v>
      </c>
      <c r="C94" s="80"/>
      <c r="D94" s="80"/>
      <c r="E94" s="54">
        <v>150</v>
      </c>
      <c r="F94" s="55"/>
      <c r="G94" s="56"/>
      <c r="H94" s="49">
        <v>1</v>
      </c>
      <c r="I94" s="52"/>
      <c r="J94" s="52"/>
      <c r="K94" s="142">
        <f t="shared" ref="K94:K104" si="15">E94*H94*K37</f>
        <v>0</v>
      </c>
      <c r="L94" s="142">
        <f t="shared" ref="L94" si="16">H94*(150*L37)</f>
        <v>0</v>
      </c>
      <c r="M94" s="12"/>
    </row>
    <row r="95" spans="1:13" s="6" customFormat="1" ht="20.100000000000001" customHeight="1" thickBot="1" x14ac:dyDescent="0.25">
      <c r="A95" s="47"/>
      <c r="B95" s="81"/>
      <c r="C95" s="82"/>
      <c r="D95" s="82"/>
      <c r="E95" s="57"/>
      <c r="F95" s="58"/>
      <c r="G95" s="59"/>
      <c r="H95" s="51"/>
      <c r="I95" s="53"/>
      <c r="J95" s="53"/>
      <c r="K95" s="143"/>
      <c r="L95" s="143"/>
      <c r="M95" s="12"/>
    </row>
    <row r="96" spans="1:13" s="6" customFormat="1" ht="20.100000000000001" customHeight="1" thickBot="1" x14ac:dyDescent="0.25">
      <c r="A96" s="47"/>
      <c r="B96" s="54" t="s">
        <v>10</v>
      </c>
      <c r="C96" s="55"/>
      <c r="D96" s="55"/>
      <c r="E96" s="54">
        <v>150</v>
      </c>
      <c r="F96" s="55"/>
      <c r="G96" s="56"/>
      <c r="H96" s="49">
        <v>1</v>
      </c>
      <c r="I96" s="52"/>
      <c r="J96" s="52"/>
      <c r="K96" s="142">
        <f t="shared" si="15"/>
        <v>0</v>
      </c>
      <c r="L96" s="142">
        <f t="shared" ref="L96" si="17">H96*(150*L39)</f>
        <v>0</v>
      </c>
      <c r="M96" s="12"/>
    </row>
    <row r="97" spans="1:13" s="6" customFormat="1" ht="20.100000000000001" customHeight="1" thickBot="1" x14ac:dyDescent="0.25">
      <c r="A97" s="47"/>
      <c r="B97" s="57"/>
      <c r="C97" s="58"/>
      <c r="D97" s="58"/>
      <c r="E97" s="57"/>
      <c r="F97" s="58"/>
      <c r="G97" s="59"/>
      <c r="H97" s="51"/>
      <c r="I97" s="53"/>
      <c r="J97" s="53"/>
      <c r="K97" s="143"/>
      <c r="L97" s="143"/>
      <c r="M97" s="12"/>
    </row>
    <row r="98" spans="1:13" s="6" customFormat="1" ht="20.100000000000001" customHeight="1" thickBot="1" x14ac:dyDescent="0.25">
      <c r="A98" s="47"/>
      <c r="B98" s="54" t="s">
        <v>11</v>
      </c>
      <c r="C98" s="55"/>
      <c r="D98" s="55"/>
      <c r="E98" s="54">
        <v>300</v>
      </c>
      <c r="F98" s="55"/>
      <c r="G98" s="56"/>
      <c r="H98" s="49">
        <v>2</v>
      </c>
      <c r="I98" s="52"/>
      <c r="J98" s="52"/>
      <c r="K98" s="142">
        <f t="shared" si="15"/>
        <v>0</v>
      </c>
      <c r="L98" s="142">
        <f>H98*(300*L41)</f>
        <v>0</v>
      </c>
      <c r="M98" s="12"/>
    </row>
    <row r="99" spans="1:13" s="6" customFormat="1" ht="20.100000000000001" customHeight="1" thickBot="1" x14ac:dyDescent="0.25">
      <c r="A99" s="47"/>
      <c r="B99" s="57"/>
      <c r="C99" s="58"/>
      <c r="D99" s="58"/>
      <c r="E99" s="57"/>
      <c r="F99" s="58"/>
      <c r="G99" s="59"/>
      <c r="H99" s="51"/>
      <c r="I99" s="53"/>
      <c r="J99" s="53"/>
      <c r="K99" s="143"/>
      <c r="L99" s="143"/>
      <c r="M99" s="12"/>
    </row>
    <row r="100" spans="1:13" s="6" customFormat="1" ht="20.100000000000001" customHeight="1" thickBot="1" x14ac:dyDescent="0.25">
      <c r="A100" s="47"/>
      <c r="B100" s="54" t="s">
        <v>24</v>
      </c>
      <c r="C100" s="55"/>
      <c r="D100" s="55"/>
      <c r="E100" s="54">
        <v>300</v>
      </c>
      <c r="F100" s="55"/>
      <c r="G100" s="56"/>
      <c r="H100" s="49">
        <v>2</v>
      </c>
      <c r="I100" s="52"/>
      <c r="J100" s="52"/>
      <c r="K100" s="142">
        <f t="shared" si="15"/>
        <v>0</v>
      </c>
      <c r="L100" s="142">
        <f>H100*(300*L43)</f>
        <v>0</v>
      </c>
      <c r="M100" s="12"/>
    </row>
    <row r="101" spans="1:13" s="6" customFormat="1" ht="20.100000000000001" customHeight="1" thickBot="1" x14ac:dyDescent="0.25">
      <c r="A101" s="47"/>
      <c r="B101" s="57"/>
      <c r="C101" s="58"/>
      <c r="D101" s="58"/>
      <c r="E101" s="57"/>
      <c r="F101" s="58"/>
      <c r="G101" s="59"/>
      <c r="H101" s="51"/>
      <c r="I101" s="53"/>
      <c r="J101" s="53"/>
      <c r="K101" s="143"/>
      <c r="L101" s="143"/>
      <c r="M101" s="12"/>
    </row>
    <row r="102" spans="1:13" s="6" customFormat="1" ht="20.100000000000001" customHeight="1" thickBot="1" x14ac:dyDescent="0.25">
      <c r="A102" s="47"/>
      <c r="B102" s="54" t="s">
        <v>25</v>
      </c>
      <c r="C102" s="55"/>
      <c r="D102" s="55"/>
      <c r="E102" s="54">
        <v>500</v>
      </c>
      <c r="F102" s="55"/>
      <c r="G102" s="56"/>
      <c r="H102" s="49">
        <v>1</v>
      </c>
      <c r="I102" s="52"/>
      <c r="J102" s="52"/>
      <c r="K102" s="142">
        <f t="shared" si="15"/>
        <v>0</v>
      </c>
      <c r="L102" s="142">
        <f>H102*(500*L45)</f>
        <v>0</v>
      </c>
      <c r="M102" s="12"/>
    </row>
    <row r="103" spans="1:13" s="6" customFormat="1" ht="20.100000000000001" customHeight="1" thickBot="1" x14ac:dyDescent="0.25">
      <c r="A103" s="47"/>
      <c r="B103" s="57"/>
      <c r="C103" s="58"/>
      <c r="D103" s="58"/>
      <c r="E103" s="57"/>
      <c r="F103" s="58"/>
      <c r="G103" s="59"/>
      <c r="H103" s="51"/>
      <c r="I103" s="53"/>
      <c r="J103" s="53"/>
      <c r="K103" s="143"/>
      <c r="L103" s="143"/>
      <c r="M103" s="12"/>
    </row>
    <row r="104" spans="1:13" s="6" customFormat="1" ht="20.100000000000001" customHeight="1" thickBot="1" x14ac:dyDescent="0.25">
      <c r="A104" s="47"/>
      <c r="B104" s="54" t="s">
        <v>26</v>
      </c>
      <c r="C104" s="55"/>
      <c r="D104" s="55"/>
      <c r="E104" s="54">
        <v>500</v>
      </c>
      <c r="F104" s="55"/>
      <c r="G104" s="56"/>
      <c r="H104" s="49">
        <v>1</v>
      </c>
      <c r="I104" s="52"/>
      <c r="J104" s="52"/>
      <c r="K104" s="142">
        <f t="shared" si="15"/>
        <v>0</v>
      </c>
      <c r="L104" s="142">
        <f>H104*(500*L47)</f>
        <v>0</v>
      </c>
      <c r="M104" s="12"/>
    </row>
    <row r="105" spans="1:13" s="6" customFormat="1" ht="20.100000000000001" customHeight="1" thickBot="1" x14ac:dyDescent="0.25">
      <c r="A105" s="47"/>
      <c r="B105" s="57"/>
      <c r="C105" s="58"/>
      <c r="D105" s="58"/>
      <c r="E105" s="57"/>
      <c r="F105" s="58"/>
      <c r="G105" s="59"/>
      <c r="H105" s="51"/>
      <c r="I105" s="53"/>
      <c r="J105" s="53"/>
      <c r="K105" s="143"/>
      <c r="L105" s="143"/>
      <c r="M105" s="12"/>
    </row>
    <row r="106" spans="1:13" s="6" customFormat="1" ht="20.100000000000001" customHeight="1" thickBot="1" x14ac:dyDescent="0.25">
      <c r="A106" s="47"/>
      <c r="B106" s="54" t="s">
        <v>27</v>
      </c>
      <c r="C106" s="55"/>
      <c r="D106" s="55"/>
      <c r="E106" s="54">
        <v>150</v>
      </c>
      <c r="F106" s="55"/>
      <c r="G106" s="56"/>
      <c r="H106" s="49">
        <v>1</v>
      </c>
      <c r="I106" s="142">
        <f>E106*H106*I49</f>
        <v>0</v>
      </c>
      <c r="J106" s="142">
        <f>I106+I106*M6</f>
        <v>0</v>
      </c>
      <c r="K106" s="52"/>
      <c r="L106" s="52"/>
      <c r="M106" s="12"/>
    </row>
    <row r="107" spans="1:13" s="6" customFormat="1" ht="20.100000000000001" customHeight="1" thickBot="1" x14ac:dyDescent="0.25">
      <c r="A107" s="47"/>
      <c r="B107" s="57"/>
      <c r="C107" s="58"/>
      <c r="D107" s="58"/>
      <c r="E107" s="57"/>
      <c r="F107" s="58"/>
      <c r="G107" s="59"/>
      <c r="H107" s="51"/>
      <c r="I107" s="143"/>
      <c r="J107" s="143"/>
      <c r="K107" s="53"/>
      <c r="L107" s="53"/>
      <c r="M107" s="12"/>
    </row>
    <row r="108" spans="1:13" s="6" customFormat="1" ht="20.100000000000001" customHeight="1" thickBot="1" x14ac:dyDescent="0.25">
      <c r="A108" s="47"/>
      <c r="B108" s="54" t="s">
        <v>28</v>
      </c>
      <c r="C108" s="55"/>
      <c r="D108" s="55"/>
      <c r="E108" s="54">
        <v>300</v>
      </c>
      <c r="F108" s="55"/>
      <c r="G108" s="56"/>
      <c r="H108" s="49">
        <v>1</v>
      </c>
      <c r="I108" s="52"/>
      <c r="J108" s="52"/>
      <c r="K108" s="142">
        <f>E108*H108*K51</f>
        <v>0</v>
      </c>
      <c r="L108" s="142">
        <f>K108+K108*$M$6</f>
        <v>0</v>
      </c>
      <c r="M108" s="12"/>
    </row>
    <row r="109" spans="1:13" s="6" customFormat="1" ht="20.100000000000001" customHeight="1" thickBot="1" x14ac:dyDescent="0.25">
      <c r="A109" s="47"/>
      <c r="B109" s="57"/>
      <c r="C109" s="58"/>
      <c r="D109" s="58"/>
      <c r="E109" s="57"/>
      <c r="F109" s="58"/>
      <c r="G109" s="59"/>
      <c r="H109" s="51"/>
      <c r="I109" s="53"/>
      <c r="J109" s="53"/>
      <c r="K109" s="143"/>
      <c r="L109" s="143"/>
      <c r="M109" s="12"/>
    </row>
    <row r="110" spans="1:13" s="6" customFormat="1" ht="20.100000000000001" customHeight="1" thickBot="1" x14ac:dyDescent="0.25">
      <c r="A110" s="47"/>
      <c r="B110" s="54" t="s">
        <v>29</v>
      </c>
      <c r="C110" s="55"/>
      <c r="D110" s="55"/>
      <c r="E110" s="54">
        <v>500</v>
      </c>
      <c r="F110" s="55"/>
      <c r="G110" s="56"/>
      <c r="H110" s="49">
        <v>1</v>
      </c>
      <c r="I110" s="52"/>
      <c r="J110" s="52"/>
      <c r="K110" s="142">
        <f t="shared" ref="K110" si="18">E110*H110*K53</f>
        <v>0</v>
      </c>
      <c r="L110" s="142">
        <f t="shared" ref="L110" si="19">K110+K110*$M$6</f>
        <v>0</v>
      </c>
      <c r="M110" s="12"/>
    </row>
    <row r="111" spans="1:13" s="6" customFormat="1" ht="20.100000000000001" customHeight="1" thickBot="1" x14ac:dyDescent="0.25">
      <c r="A111" s="47"/>
      <c r="B111" s="57"/>
      <c r="C111" s="58"/>
      <c r="D111" s="58"/>
      <c r="E111" s="57"/>
      <c r="F111" s="58"/>
      <c r="G111" s="59"/>
      <c r="H111" s="51"/>
      <c r="I111" s="53"/>
      <c r="J111" s="53"/>
      <c r="K111" s="143"/>
      <c r="L111" s="143"/>
      <c r="M111" s="12"/>
    </row>
    <row r="112" spans="1:13" s="6" customFormat="1" ht="20.100000000000001" customHeight="1" thickBot="1" x14ac:dyDescent="0.25">
      <c r="A112" s="47"/>
      <c r="B112" s="54" t="s">
        <v>30</v>
      </c>
      <c r="C112" s="55"/>
      <c r="D112" s="55"/>
      <c r="E112" s="54">
        <v>300</v>
      </c>
      <c r="F112" s="55"/>
      <c r="G112" s="56"/>
      <c r="H112" s="49">
        <v>1</v>
      </c>
      <c r="I112" s="52"/>
      <c r="J112" s="52"/>
      <c r="K112" s="142">
        <f t="shared" ref="K112" si="20">E112*H112*K55</f>
        <v>0</v>
      </c>
      <c r="L112" s="142">
        <f t="shared" ref="L112" si="21">K112+K112*$M$6</f>
        <v>0</v>
      </c>
      <c r="M112" s="12"/>
    </row>
    <row r="113" spans="1:13" s="6" customFormat="1" ht="20.100000000000001" customHeight="1" thickBot="1" x14ac:dyDescent="0.25">
      <c r="A113" s="47"/>
      <c r="B113" s="57"/>
      <c r="C113" s="58"/>
      <c r="D113" s="58"/>
      <c r="E113" s="57"/>
      <c r="F113" s="58"/>
      <c r="G113" s="59"/>
      <c r="H113" s="51"/>
      <c r="I113" s="53"/>
      <c r="J113" s="53"/>
      <c r="K113" s="143"/>
      <c r="L113" s="143"/>
      <c r="M113" s="12"/>
    </row>
    <row r="114" spans="1:13" s="6" customFormat="1" ht="20.100000000000001" customHeight="1" thickBot="1" x14ac:dyDescent="0.25">
      <c r="A114" s="47"/>
      <c r="B114" s="54" t="s">
        <v>31</v>
      </c>
      <c r="C114" s="55"/>
      <c r="D114" s="55"/>
      <c r="E114" s="54">
        <v>300</v>
      </c>
      <c r="F114" s="55"/>
      <c r="G114" s="56"/>
      <c r="H114" s="49">
        <v>1</v>
      </c>
      <c r="I114" s="52"/>
      <c r="J114" s="52"/>
      <c r="K114" s="142">
        <f t="shared" ref="K114" si="22">E114*H114*K57</f>
        <v>0</v>
      </c>
      <c r="L114" s="142">
        <f t="shared" ref="L114" si="23">K114+K114*$M$6</f>
        <v>0</v>
      </c>
      <c r="M114" s="12"/>
    </row>
    <row r="115" spans="1:13" s="6" customFormat="1" ht="20.100000000000001" customHeight="1" thickBot="1" x14ac:dyDescent="0.25">
      <c r="A115" s="47"/>
      <c r="B115" s="57"/>
      <c r="C115" s="58"/>
      <c r="D115" s="58"/>
      <c r="E115" s="57"/>
      <c r="F115" s="58"/>
      <c r="G115" s="59"/>
      <c r="H115" s="51"/>
      <c r="I115" s="53"/>
      <c r="J115" s="53"/>
      <c r="K115" s="143"/>
      <c r="L115" s="143"/>
      <c r="M115" s="12"/>
    </row>
    <row r="116" spans="1:13" s="6" customFormat="1" ht="20.100000000000001" customHeight="1" thickBot="1" x14ac:dyDescent="0.25">
      <c r="A116" s="47"/>
      <c r="B116" s="54" t="s">
        <v>32</v>
      </c>
      <c r="C116" s="55"/>
      <c r="D116" s="55"/>
      <c r="E116" s="54">
        <v>500</v>
      </c>
      <c r="F116" s="55"/>
      <c r="G116" s="56"/>
      <c r="H116" s="49">
        <v>1</v>
      </c>
      <c r="I116" s="52"/>
      <c r="J116" s="52"/>
      <c r="K116" s="142">
        <f t="shared" ref="K116" si="24">E116*H116*K59</f>
        <v>0</v>
      </c>
      <c r="L116" s="142">
        <f t="shared" ref="L116" si="25">K116+K116*$M$6</f>
        <v>0</v>
      </c>
      <c r="M116" s="12"/>
    </row>
    <row r="117" spans="1:13" s="6" customFormat="1" ht="20.100000000000001" customHeight="1" thickBot="1" x14ac:dyDescent="0.25">
      <c r="A117" s="47"/>
      <c r="B117" s="57"/>
      <c r="C117" s="58"/>
      <c r="D117" s="58"/>
      <c r="E117" s="57"/>
      <c r="F117" s="58"/>
      <c r="G117" s="59"/>
      <c r="H117" s="51"/>
      <c r="I117" s="53"/>
      <c r="J117" s="53"/>
      <c r="K117" s="143"/>
      <c r="L117" s="143"/>
      <c r="M117" s="12"/>
    </row>
    <row r="118" spans="1:13" s="6" customFormat="1" ht="20.100000000000001" customHeight="1" thickBot="1" x14ac:dyDescent="0.25">
      <c r="A118" s="47"/>
      <c r="B118" s="54" t="s">
        <v>33</v>
      </c>
      <c r="C118" s="55"/>
      <c r="D118" s="55"/>
      <c r="E118" s="54">
        <v>500</v>
      </c>
      <c r="F118" s="55"/>
      <c r="G118" s="56"/>
      <c r="H118" s="49">
        <v>1</v>
      </c>
      <c r="I118" s="52"/>
      <c r="J118" s="52"/>
      <c r="K118" s="142">
        <f t="shared" ref="K118" si="26">E118*H118*K61</f>
        <v>0</v>
      </c>
      <c r="L118" s="142">
        <f t="shared" ref="L118" si="27">K118+K118*$M$6</f>
        <v>0</v>
      </c>
      <c r="M118" s="12"/>
    </row>
    <row r="119" spans="1:13" s="6" customFormat="1" ht="20.100000000000001" customHeight="1" thickBot="1" x14ac:dyDescent="0.25">
      <c r="A119" s="47"/>
      <c r="B119" s="57"/>
      <c r="C119" s="58"/>
      <c r="D119" s="58"/>
      <c r="E119" s="57"/>
      <c r="F119" s="58"/>
      <c r="G119" s="59"/>
      <c r="H119" s="51"/>
      <c r="I119" s="53"/>
      <c r="J119" s="53"/>
      <c r="K119" s="143"/>
      <c r="L119" s="143"/>
      <c r="M119" s="12"/>
    </row>
    <row r="120" spans="1:13" s="6" customFormat="1" ht="20.100000000000001" customHeight="1" thickBot="1" x14ac:dyDescent="0.25">
      <c r="A120" s="47"/>
      <c r="B120" s="54" t="s">
        <v>34</v>
      </c>
      <c r="C120" s="55"/>
      <c r="D120" s="55"/>
      <c r="E120" s="54">
        <v>500</v>
      </c>
      <c r="F120" s="55"/>
      <c r="G120" s="56"/>
      <c r="H120" s="49">
        <v>1</v>
      </c>
      <c r="I120" s="52"/>
      <c r="J120" s="52"/>
      <c r="K120" s="142">
        <f t="shared" ref="K120" si="28">E120*H120*K63</f>
        <v>0</v>
      </c>
      <c r="L120" s="142">
        <f t="shared" ref="L120" si="29">K120+K120*$M$6</f>
        <v>0</v>
      </c>
      <c r="M120" s="12"/>
    </row>
    <row r="121" spans="1:13" s="6" customFormat="1" ht="20.100000000000001" customHeight="1" thickBot="1" x14ac:dyDescent="0.25">
      <c r="A121" s="47"/>
      <c r="B121" s="57"/>
      <c r="C121" s="58"/>
      <c r="D121" s="58"/>
      <c r="E121" s="57"/>
      <c r="F121" s="58"/>
      <c r="G121" s="59"/>
      <c r="H121" s="51"/>
      <c r="I121" s="53"/>
      <c r="J121" s="53"/>
      <c r="K121" s="143"/>
      <c r="L121" s="143"/>
      <c r="M121" s="12"/>
    </row>
    <row r="122" spans="1:13" s="6" customFormat="1" ht="20.100000000000001" customHeight="1" thickBot="1" x14ac:dyDescent="0.25">
      <c r="A122" s="47"/>
      <c r="B122" s="54" t="s">
        <v>35</v>
      </c>
      <c r="C122" s="55"/>
      <c r="D122" s="55"/>
      <c r="E122" s="54">
        <v>500</v>
      </c>
      <c r="F122" s="55"/>
      <c r="G122" s="56"/>
      <c r="H122" s="49">
        <v>1</v>
      </c>
      <c r="I122" s="52"/>
      <c r="J122" s="52"/>
      <c r="K122" s="142">
        <f t="shared" ref="K122" si="30">E122*H122*K65</f>
        <v>0</v>
      </c>
      <c r="L122" s="142">
        <f t="shared" ref="L122" si="31">K122+K122*$M$6</f>
        <v>0</v>
      </c>
      <c r="M122" s="12"/>
    </row>
    <row r="123" spans="1:13" s="6" customFormat="1" ht="20.100000000000001" customHeight="1" thickBot="1" x14ac:dyDescent="0.25">
      <c r="A123" s="47"/>
      <c r="B123" s="57"/>
      <c r="C123" s="58"/>
      <c r="D123" s="58"/>
      <c r="E123" s="57"/>
      <c r="F123" s="58"/>
      <c r="G123" s="59"/>
      <c r="H123" s="51"/>
      <c r="I123" s="53"/>
      <c r="J123" s="53"/>
      <c r="K123" s="143"/>
      <c r="L123" s="143"/>
      <c r="M123" s="12"/>
    </row>
    <row r="124" spans="1:13" s="6" customFormat="1" ht="20.100000000000001" customHeight="1" thickBot="1" x14ac:dyDescent="0.25">
      <c r="A124" s="47"/>
      <c r="B124" s="54" t="s">
        <v>36</v>
      </c>
      <c r="C124" s="55"/>
      <c r="D124" s="55"/>
      <c r="E124" s="54">
        <v>300</v>
      </c>
      <c r="F124" s="55"/>
      <c r="G124" s="56"/>
      <c r="H124" s="49">
        <v>1</v>
      </c>
      <c r="I124" s="52"/>
      <c r="J124" s="52"/>
      <c r="K124" s="142">
        <f t="shared" ref="K124" si="32">E124*H124*K67</f>
        <v>0</v>
      </c>
      <c r="L124" s="142">
        <f t="shared" ref="L124" si="33">K124+K124*$M$6</f>
        <v>0</v>
      </c>
      <c r="M124" s="12"/>
    </row>
    <row r="125" spans="1:13" s="6" customFormat="1" ht="20.100000000000001" customHeight="1" thickBot="1" x14ac:dyDescent="0.25">
      <c r="A125" s="47"/>
      <c r="B125" s="57"/>
      <c r="C125" s="58"/>
      <c r="D125" s="58"/>
      <c r="E125" s="57"/>
      <c r="F125" s="58"/>
      <c r="G125" s="59"/>
      <c r="H125" s="51"/>
      <c r="I125" s="53"/>
      <c r="J125" s="53"/>
      <c r="K125" s="143"/>
      <c r="L125" s="143"/>
      <c r="M125" s="12"/>
    </row>
    <row r="126" spans="1:13" s="6" customFormat="1" ht="20.100000000000001" customHeight="1" thickBot="1" x14ac:dyDescent="0.25">
      <c r="A126" s="47"/>
      <c r="B126" s="54" t="s">
        <v>38</v>
      </c>
      <c r="C126" s="55"/>
      <c r="D126" s="55"/>
      <c r="E126" s="54">
        <v>300</v>
      </c>
      <c r="F126" s="55"/>
      <c r="G126" s="56"/>
      <c r="H126" s="49">
        <v>1</v>
      </c>
      <c r="I126" s="52"/>
      <c r="J126" s="52"/>
      <c r="K126" s="142">
        <f t="shared" ref="K126" si="34">E126*H126*K69</f>
        <v>0</v>
      </c>
      <c r="L126" s="142">
        <f t="shared" ref="L126" si="35">K126+K126*$M$6</f>
        <v>0</v>
      </c>
      <c r="M126" s="12"/>
    </row>
    <row r="127" spans="1:13" s="6" customFormat="1" ht="20.100000000000001" customHeight="1" thickBot="1" x14ac:dyDescent="0.25">
      <c r="A127" s="47"/>
      <c r="B127" s="57"/>
      <c r="C127" s="58"/>
      <c r="D127" s="58"/>
      <c r="E127" s="57"/>
      <c r="F127" s="58"/>
      <c r="G127" s="59"/>
      <c r="H127" s="51"/>
      <c r="I127" s="53"/>
      <c r="J127" s="53"/>
      <c r="K127" s="143"/>
      <c r="L127" s="143"/>
      <c r="M127" s="12"/>
    </row>
    <row r="128" spans="1:13" s="6" customFormat="1" ht="20.100000000000001" customHeight="1" thickBot="1" x14ac:dyDescent="0.25">
      <c r="A128" s="47"/>
      <c r="B128" s="54" t="s">
        <v>37</v>
      </c>
      <c r="C128" s="55"/>
      <c r="D128" s="55"/>
      <c r="E128" s="54">
        <v>300</v>
      </c>
      <c r="F128" s="55"/>
      <c r="G128" s="56"/>
      <c r="H128" s="49">
        <v>1</v>
      </c>
      <c r="I128" s="52"/>
      <c r="J128" s="52"/>
      <c r="K128" s="142">
        <f t="shared" ref="K128" si="36">E128*H128*K71</f>
        <v>0</v>
      </c>
      <c r="L128" s="142">
        <f t="shared" ref="L128" si="37">K128+K128*$M$6</f>
        <v>0</v>
      </c>
      <c r="M128" s="12"/>
    </row>
    <row r="129" spans="1:13" s="6" customFormat="1" ht="20.100000000000001" customHeight="1" thickBot="1" x14ac:dyDescent="0.25">
      <c r="A129" s="47"/>
      <c r="B129" s="57"/>
      <c r="C129" s="58"/>
      <c r="D129" s="58"/>
      <c r="E129" s="57"/>
      <c r="F129" s="58"/>
      <c r="G129" s="59"/>
      <c r="H129" s="51"/>
      <c r="I129" s="53"/>
      <c r="J129" s="53"/>
      <c r="K129" s="143"/>
      <c r="L129" s="143"/>
      <c r="M129" s="12"/>
    </row>
    <row r="130" spans="1:13" s="6" customFormat="1" ht="20.100000000000001" customHeight="1" thickBot="1" x14ac:dyDescent="0.25">
      <c r="A130" s="47"/>
      <c r="B130" s="54" t="s">
        <v>39</v>
      </c>
      <c r="C130" s="55"/>
      <c r="D130" s="55"/>
      <c r="E130" s="54">
        <v>500</v>
      </c>
      <c r="F130" s="55"/>
      <c r="G130" s="56"/>
      <c r="H130" s="49">
        <v>1</v>
      </c>
      <c r="I130" s="52"/>
      <c r="J130" s="52"/>
      <c r="K130" s="142">
        <f t="shared" ref="K130" si="38">E130*H130*K73</f>
        <v>0</v>
      </c>
      <c r="L130" s="142">
        <f t="shared" ref="L130" si="39">K130+K130*$M$6</f>
        <v>0</v>
      </c>
      <c r="M130" s="12"/>
    </row>
    <row r="131" spans="1:13" s="6" customFormat="1" ht="20.100000000000001" customHeight="1" thickBot="1" x14ac:dyDescent="0.25">
      <c r="A131" s="47"/>
      <c r="B131" s="57"/>
      <c r="C131" s="58"/>
      <c r="D131" s="58"/>
      <c r="E131" s="57"/>
      <c r="F131" s="58"/>
      <c r="G131" s="59"/>
      <c r="H131" s="51"/>
      <c r="I131" s="53"/>
      <c r="J131" s="53"/>
      <c r="K131" s="143"/>
      <c r="L131" s="143"/>
      <c r="M131" s="12"/>
    </row>
    <row r="132" spans="1:13" s="6" customFormat="1" ht="20.100000000000001" customHeight="1" thickBot="1" x14ac:dyDescent="0.25">
      <c r="A132" s="47"/>
      <c r="B132" s="54" t="s">
        <v>40</v>
      </c>
      <c r="C132" s="55"/>
      <c r="D132" s="55"/>
      <c r="E132" s="54">
        <v>500</v>
      </c>
      <c r="F132" s="55"/>
      <c r="G132" s="56"/>
      <c r="H132" s="49">
        <v>1</v>
      </c>
      <c r="I132" s="52"/>
      <c r="J132" s="52"/>
      <c r="K132" s="142">
        <f t="shared" ref="K132" si="40">E132*H132*K75</f>
        <v>0</v>
      </c>
      <c r="L132" s="142">
        <f t="shared" ref="L132" si="41">K132+K132*$M$6</f>
        <v>0</v>
      </c>
      <c r="M132" s="12"/>
    </row>
    <row r="133" spans="1:13" s="6" customFormat="1" ht="20.100000000000001" customHeight="1" thickBot="1" x14ac:dyDescent="0.25">
      <c r="A133" s="47"/>
      <c r="B133" s="57"/>
      <c r="C133" s="58"/>
      <c r="D133" s="58"/>
      <c r="E133" s="57"/>
      <c r="F133" s="58"/>
      <c r="G133" s="59"/>
      <c r="H133" s="51"/>
      <c r="I133" s="53"/>
      <c r="J133" s="53"/>
      <c r="K133" s="143"/>
      <c r="L133" s="143"/>
      <c r="M133" s="12"/>
    </row>
    <row r="134" spans="1:13" s="6" customFormat="1" ht="20.100000000000001" customHeight="1" thickBot="1" x14ac:dyDescent="0.25">
      <c r="A134" s="47"/>
      <c r="B134" s="54" t="s">
        <v>41</v>
      </c>
      <c r="C134" s="55"/>
      <c r="D134" s="55"/>
      <c r="E134" s="54">
        <v>500</v>
      </c>
      <c r="F134" s="55"/>
      <c r="G134" s="56"/>
      <c r="H134" s="49">
        <v>1</v>
      </c>
      <c r="I134" s="52"/>
      <c r="J134" s="52"/>
      <c r="K134" s="142">
        <f t="shared" ref="K134" si="42">E134*H134*K77</f>
        <v>0</v>
      </c>
      <c r="L134" s="142">
        <f t="shared" ref="L134" si="43">K134+K134*$M$6</f>
        <v>0</v>
      </c>
      <c r="M134" s="12"/>
    </row>
    <row r="135" spans="1:13" s="6" customFormat="1" ht="20.100000000000001" customHeight="1" thickBot="1" x14ac:dyDescent="0.25">
      <c r="A135" s="47"/>
      <c r="B135" s="57"/>
      <c r="C135" s="58"/>
      <c r="D135" s="58"/>
      <c r="E135" s="57"/>
      <c r="F135" s="58"/>
      <c r="G135" s="59"/>
      <c r="H135" s="51"/>
      <c r="I135" s="53"/>
      <c r="J135" s="53"/>
      <c r="K135" s="143"/>
      <c r="L135" s="143"/>
      <c r="M135" s="12"/>
    </row>
    <row r="136" spans="1:13" s="6" customFormat="1" ht="20.100000000000001" customHeight="1" thickBot="1" x14ac:dyDescent="0.25">
      <c r="A136" s="47"/>
      <c r="B136" s="54" t="s">
        <v>42</v>
      </c>
      <c r="C136" s="55"/>
      <c r="D136" s="55"/>
      <c r="E136" s="54">
        <v>300</v>
      </c>
      <c r="F136" s="55"/>
      <c r="G136" s="56"/>
      <c r="H136" s="49">
        <v>1</v>
      </c>
      <c r="I136" s="52"/>
      <c r="J136" s="52"/>
      <c r="K136" s="142">
        <f t="shared" ref="K136" si="44">E136*H136*K79</f>
        <v>0</v>
      </c>
      <c r="L136" s="142">
        <f t="shared" ref="L136" si="45">K136+K136*$M$6</f>
        <v>0</v>
      </c>
      <c r="M136" s="12"/>
    </row>
    <row r="137" spans="1:13" s="6" customFormat="1" ht="20.100000000000001" customHeight="1" thickBot="1" x14ac:dyDescent="0.25">
      <c r="A137" s="47"/>
      <c r="B137" s="57"/>
      <c r="C137" s="58"/>
      <c r="D137" s="58"/>
      <c r="E137" s="57"/>
      <c r="F137" s="58"/>
      <c r="G137" s="59"/>
      <c r="H137" s="51"/>
      <c r="I137" s="53"/>
      <c r="J137" s="53"/>
      <c r="K137" s="143"/>
      <c r="L137" s="143"/>
      <c r="M137" s="12"/>
    </row>
    <row r="138" spans="1:13" s="6" customFormat="1" ht="20.100000000000001" customHeight="1" thickBot="1" x14ac:dyDescent="0.25">
      <c r="A138" s="47"/>
      <c r="B138" s="54" t="s">
        <v>43</v>
      </c>
      <c r="C138" s="55"/>
      <c r="D138" s="55"/>
      <c r="E138" s="54">
        <v>500</v>
      </c>
      <c r="F138" s="55"/>
      <c r="G138" s="56"/>
      <c r="H138" s="49">
        <v>1</v>
      </c>
      <c r="I138" s="52"/>
      <c r="J138" s="52"/>
      <c r="K138" s="142">
        <f t="shared" ref="K138" si="46">E138*H138*K81</f>
        <v>0</v>
      </c>
      <c r="L138" s="142">
        <f t="shared" ref="L138" si="47">K138+K138*$M$6</f>
        <v>0</v>
      </c>
      <c r="M138" s="12"/>
    </row>
    <row r="139" spans="1:13" s="6" customFormat="1" ht="20.100000000000001" customHeight="1" thickBot="1" x14ac:dyDescent="0.25">
      <c r="A139" s="47"/>
      <c r="B139" s="57"/>
      <c r="C139" s="58"/>
      <c r="D139" s="58"/>
      <c r="E139" s="57"/>
      <c r="F139" s="58"/>
      <c r="G139" s="59"/>
      <c r="H139" s="51"/>
      <c r="I139" s="53"/>
      <c r="J139" s="53"/>
      <c r="K139" s="143"/>
      <c r="L139" s="143"/>
      <c r="M139" s="12"/>
    </row>
    <row r="140" spans="1:13" ht="39.75" customHeight="1" thickBot="1" x14ac:dyDescent="0.2">
      <c r="A140" s="76" t="s">
        <v>62</v>
      </c>
      <c r="B140" s="77"/>
      <c r="C140" s="77"/>
      <c r="D140" s="77"/>
      <c r="E140" s="77"/>
      <c r="F140" s="77"/>
      <c r="G140" s="77"/>
      <c r="H140" s="78"/>
      <c r="I140" s="148">
        <f>I92+I106</f>
        <v>0</v>
      </c>
      <c r="J140" s="148">
        <f>J92+J106</f>
        <v>0</v>
      </c>
      <c r="K140" s="148">
        <f>K86+K88+K90+K94+K96+K98+K100+K102+K104+K108+K110+K112+K114+K116+K118+K120+K122+K124+K126+K128+K130+K132+K134+K136+K138</f>
        <v>0</v>
      </c>
      <c r="L140" s="148">
        <f>L86+L88+L90+L94+L96+L98+L100+L102+L104+L108+L110+L112+L114+L116+L118+L120+L122+L124+L126+L128+L130+L132+L134+L136+L138</f>
        <v>0</v>
      </c>
    </row>
    <row r="141" spans="1:13" ht="32.25" customHeight="1" thickBot="1" x14ac:dyDescent="0.2">
      <c r="A141" s="7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3" ht="44.25" customHeight="1" thickBot="1" x14ac:dyDescent="0.2">
      <c r="A142" s="13" t="s">
        <v>98</v>
      </c>
      <c r="B142" s="14"/>
      <c r="C142" s="14"/>
      <c r="D142" s="14"/>
      <c r="E142" s="14"/>
      <c r="F142" s="14"/>
      <c r="G142" s="14"/>
      <c r="H142" s="14"/>
      <c r="I142" s="17" t="s">
        <v>99</v>
      </c>
      <c r="J142" s="17"/>
      <c r="K142" s="17" t="s">
        <v>100</v>
      </c>
      <c r="L142" s="17"/>
    </row>
    <row r="143" spans="1:13" ht="48" customHeight="1" thickBot="1" x14ac:dyDescent="0.2">
      <c r="A143" s="15"/>
      <c r="B143" s="16"/>
      <c r="C143" s="16"/>
      <c r="D143" s="16"/>
      <c r="E143" s="16"/>
      <c r="F143" s="16"/>
      <c r="G143" s="16"/>
      <c r="H143" s="16"/>
      <c r="I143" s="149">
        <f>I140+K140</f>
        <v>0</v>
      </c>
      <c r="J143" s="150"/>
      <c r="K143" s="149">
        <f>J140+L140</f>
        <v>0</v>
      </c>
      <c r="L143" s="150"/>
    </row>
    <row r="144" spans="1:13" ht="303" customHeight="1" thickBot="1" x14ac:dyDescent="0.2">
      <c r="A144" s="70" t="s">
        <v>125</v>
      </c>
      <c r="B144" s="71"/>
      <c r="C144" s="71"/>
      <c r="D144" s="72"/>
      <c r="E144" s="72"/>
      <c r="F144" s="72"/>
      <c r="G144" s="72"/>
      <c r="H144" s="72"/>
      <c r="I144" s="72"/>
      <c r="J144" s="72"/>
      <c r="K144" s="72"/>
      <c r="L144" s="73"/>
    </row>
  </sheetData>
  <mergeCells count="388">
    <mergeCell ref="E128:G129"/>
    <mergeCell ref="B132:D133"/>
    <mergeCell ref="E130:G131"/>
    <mergeCell ref="E132:G133"/>
    <mergeCell ref="B134:D135"/>
    <mergeCell ref="E134:G135"/>
    <mergeCell ref="B136:D137"/>
    <mergeCell ref="E136:G137"/>
    <mergeCell ref="B138:D139"/>
    <mergeCell ref="E138:G139"/>
    <mergeCell ref="B102:D103"/>
    <mergeCell ref="E102:G103"/>
    <mergeCell ref="B104:D105"/>
    <mergeCell ref="E104:G105"/>
    <mergeCell ref="B106:D107"/>
    <mergeCell ref="E106:G107"/>
    <mergeCell ref="B108:D109"/>
    <mergeCell ref="E108:G109"/>
    <mergeCell ref="B130:D131"/>
    <mergeCell ref="B128:D129"/>
    <mergeCell ref="B110:D111"/>
    <mergeCell ref="B112:D113"/>
    <mergeCell ref="E110:G111"/>
    <mergeCell ref="E112:G113"/>
    <mergeCell ref="E114:G115"/>
    <mergeCell ref="B114:D115"/>
    <mergeCell ref="B116:D117"/>
    <mergeCell ref="B118:D119"/>
    <mergeCell ref="B120:D121"/>
    <mergeCell ref="B122:D123"/>
    <mergeCell ref="B124:D125"/>
    <mergeCell ref="E116:G117"/>
    <mergeCell ref="E118:G119"/>
    <mergeCell ref="B126:D127"/>
    <mergeCell ref="E94:G95"/>
    <mergeCell ref="B96:D97"/>
    <mergeCell ref="E96:G97"/>
    <mergeCell ref="B98:D99"/>
    <mergeCell ref="E98:G99"/>
    <mergeCell ref="A84:D85"/>
    <mergeCell ref="E84:G85"/>
    <mergeCell ref="B100:D101"/>
    <mergeCell ref="E100:G101"/>
    <mergeCell ref="K81:K82"/>
    <mergeCell ref="L81:L82"/>
    <mergeCell ref="B29:B82"/>
    <mergeCell ref="I75:I76"/>
    <mergeCell ref="J75:J76"/>
    <mergeCell ref="K75:K76"/>
    <mergeCell ref="L75:L76"/>
    <mergeCell ref="D77:F78"/>
    <mergeCell ref="I77:I78"/>
    <mergeCell ref="J77:J78"/>
    <mergeCell ref="K77:K78"/>
    <mergeCell ref="L77:L78"/>
    <mergeCell ref="K55:K56"/>
    <mergeCell ref="L55:L56"/>
    <mergeCell ref="D57:F58"/>
    <mergeCell ref="I57:I58"/>
    <mergeCell ref="J57:J58"/>
    <mergeCell ref="K57:K58"/>
    <mergeCell ref="I63:I64"/>
    <mergeCell ref="J63:J64"/>
    <mergeCell ref="K63:K64"/>
    <mergeCell ref="L63:L64"/>
    <mergeCell ref="J65:J66"/>
    <mergeCell ref="K4:L4"/>
    <mergeCell ref="B7:B12"/>
    <mergeCell ref="B13:B15"/>
    <mergeCell ref="K79:K80"/>
    <mergeCell ref="L79:L80"/>
    <mergeCell ref="G4:H4"/>
    <mergeCell ref="I59:I60"/>
    <mergeCell ref="J59:J60"/>
    <mergeCell ref="K59:K60"/>
    <mergeCell ref="L59:L60"/>
    <mergeCell ref="D61:F62"/>
    <mergeCell ref="I61:I62"/>
    <mergeCell ref="J61:J62"/>
    <mergeCell ref="K61:K62"/>
    <mergeCell ref="L61:L62"/>
    <mergeCell ref="J49:J50"/>
    <mergeCell ref="K49:K50"/>
    <mergeCell ref="L49:L50"/>
    <mergeCell ref="D51:F52"/>
    <mergeCell ref="I51:I52"/>
    <mergeCell ref="J51:J52"/>
    <mergeCell ref="K51:K52"/>
    <mergeCell ref="L51:L52"/>
    <mergeCell ref="D53:F54"/>
    <mergeCell ref="I53:I54"/>
    <mergeCell ref="J53:J54"/>
    <mergeCell ref="A13:A15"/>
    <mergeCell ref="I4:J4"/>
    <mergeCell ref="I31:I32"/>
    <mergeCell ref="I43:I44"/>
    <mergeCell ref="J43:J44"/>
    <mergeCell ref="J31:J32"/>
    <mergeCell ref="I33:I34"/>
    <mergeCell ref="J33:J34"/>
    <mergeCell ref="I35:I36"/>
    <mergeCell ref="B16:B25"/>
    <mergeCell ref="C6:D6"/>
    <mergeCell ref="A144:L144"/>
    <mergeCell ref="K86:K87"/>
    <mergeCell ref="K88:K89"/>
    <mergeCell ref="K90:K91"/>
    <mergeCell ref="K92:K93"/>
    <mergeCell ref="K94:K95"/>
    <mergeCell ref="K96:K97"/>
    <mergeCell ref="K138:K139"/>
    <mergeCell ref="A141:L141"/>
    <mergeCell ref="A86:A139"/>
    <mergeCell ref="A140:H140"/>
    <mergeCell ref="H86:H87"/>
    <mergeCell ref="J86:J87"/>
    <mergeCell ref="I88:I89"/>
    <mergeCell ref="J88:J89"/>
    <mergeCell ref="B86:D87"/>
    <mergeCell ref="E86:G87"/>
    <mergeCell ref="B88:D89"/>
    <mergeCell ref="E88:G89"/>
    <mergeCell ref="B90:D91"/>
    <mergeCell ref="E90:G91"/>
    <mergeCell ref="B92:D93"/>
    <mergeCell ref="E92:G93"/>
    <mergeCell ref="B94:D95"/>
    <mergeCell ref="J138:J139"/>
    <mergeCell ref="I73:I74"/>
    <mergeCell ref="I79:I80"/>
    <mergeCell ref="I81:I82"/>
    <mergeCell ref="J29:J30"/>
    <mergeCell ref="J67:J68"/>
    <mergeCell ref="J69:J70"/>
    <mergeCell ref="J71:J72"/>
    <mergeCell ref="J73:J74"/>
    <mergeCell ref="J79:J80"/>
    <mergeCell ref="J81:J82"/>
    <mergeCell ref="I67:I68"/>
    <mergeCell ref="I39:I40"/>
    <mergeCell ref="J39:J40"/>
    <mergeCell ref="I65:I66"/>
    <mergeCell ref="J35:J36"/>
    <mergeCell ref="I29:I30"/>
    <mergeCell ref="I41:I42"/>
    <mergeCell ref="J41:J42"/>
    <mergeCell ref="I45:I46"/>
    <mergeCell ref="J45:J46"/>
    <mergeCell ref="I47:I48"/>
    <mergeCell ref="J47:J48"/>
    <mergeCell ref="I49:I50"/>
    <mergeCell ref="L96:L97"/>
    <mergeCell ref="L138:L139"/>
    <mergeCell ref="L86:L87"/>
    <mergeCell ref="L88:L89"/>
    <mergeCell ref="L90:L91"/>
    <mergeCell ref="L92:L93"/>
    <mergeCell ref="L94:L95"/>
    <mergeCell ref="K84:L84"/>
    <mergeCell ref="A83:L83"/>
    <mergeCell ref="H84:H85"/>
    <mergeCell ref="I84:J84"/>
    <mergeCell ref="H96:H97"/>
    <mergeCell ref="H138:H139"/>
    <mergeCell ref="I86:I87"/>
    <mergeCell ref="I96:I97"/>
    <mergeCell ref="J96:J97"/>
    <mergeCell ref="H94:H95"/>
    <mergeCell ref="I90:I91"/>
    <mergeCell ref="J90:J91"/>
    <mergeCell ref="I138:I139"/>
    <mergeCell ref="H88:H89"/>
    <mergeCell ref="H90:H91"/>
    <mergeCell ref="H92:H93"/>
    <mergeCell ref="L98:L99"/>
    <mergeCell ref="I55:I56"/>
    <mergeCell ref="J55:J56"/>
    <mergeCell ref="I92:I93"/>
    <mergeCell ref="J92:J93"/>
    <mergeCell ref="H98:H99"/>
    <mergeCell ref="I98:I99"/>
    <mergeCell ref="K29:K30"/>
    <mergeCell ref="J98:J99"/>
    <mergeCell ref="K98:K99"/>
    <mergeCell ref="H35:H36"/>
    <mergeCell ref="I37:I38"/>
    <mergeCell ref="J37:J38"/>
    <mergeCell ref="I69:I70"/>
    <mergeCell ref="I71:I72"/>
    <mergeCell ref="I94:I95"/>
    <mergeCell ref="J94:J95"/>
    <mergeCell ref="K39:K40"/>
    <mergeCell ref="K41:K42"/>
    <mergeCell ref="K43:K44"/>
    <mergeCell ref="K45:K46"/>
    <mergeCell ref="K53:K54"/>
    <mergeCell ref="K47:K48"/>
    <mergeCell ref="K67:K68"/>
    <mergeCell ref="H79:H80"/>
    <mergeCell ref="L67:L68"/>
    <mergeCell ref="K69:K70"/>
    <mergeCell ref="L69:L70"/>
    <mergeCell ref="K71:K72"/>
    <mergeCell ref="L71:L72"/>
    <mergeCell ref="K73:K74"/>
    <mergeCell ref="L73:L74"/>
    <mergeCell ref="K31:K32"/>
    <mergeCell ref="L31:L32"/>
    <mergeCell ref="K33:K34"/>
    <mergeCell ref="L33:L34"/>
    <mergeCell ref="K35:K36"/>
    <mergeCell ref="L35:L36"/>
    <mergeCell ref="K37:K38"/>
    <mergeCell ref="L37:L38"/>
    <mergeCell ref="L39:L40"/>
    <mergeCell ref="L41:L42"/>
    <mergeCell ref="L43:L44"/>
    <mergeCell ref="L45:L46"/>
    <mergeCell ref="L53:L54"/>
    <mergeCell ref="L47:L48"/>
    <mergeCell ref="L57:L58"/>
    <mergeCell ref="K65:K66"/>
    <mergeCell ref="L65:L66"/>
    <mergeCell ref="H100:H101"/>
    <mergeCell ref="I100:I101"/>
    <mergeCell ref="J100:J101"/>
    <mergeCell ref="K100:K101"/>
    <mergeCell ref="L100:L101"/>
    <mergeCell ref="L134:L135"/>
    <mergeCell ref="I134:I135"/>
    <mergeCell ref="J134:J135"/>
    <mergeCell ref="K134:K135"/>
    <mergeCell ref="H106:H107"/>
    <mergeCell ref="I106:I107"/>
    <mergeCell ref="J106:J107"/>
    <mergeCell ref="K106:K107"/>
    <mergeCell ref="H112:H113"/>
    <mergeCell ref="I112:I113"/>
    <mergeCell ref="J112:J113"/>
    <mergeCell ref="K112:K113"/>
    <mergeCell ref="L106:L107"/>
    <mergeCell ref="H108:H109"/>
    <mergeCell ref="L110:L111"/>
    <mergeCell ref="K128:K129"/>
    <mergeCell ref="L128:L129"/>
    <mergeCell ref="H130:H131"/>
    <mergeCell ref="I130:I131"/>
    <mergeCell ref="H136:H137"/>
    <mergeCell ref="I136:I137"/>
    <mergeCell ref="J136:J137"/>
    <mergeCell ref="K136:K137"/>
    <mergeCell ref="L136:L137"/>
    <mergeCell ref="H102:H103"/>
    <mergeCell ref="I102:I103"/>
    <mergeCell ref="J102:J103"/>
    <mergeCell ref="K102:K103"/>
    <mergeCell ref="L102:L103"/>
    <mergeCell ref="H104:H105"/>
    <mergeCell ref="I104:I105"/>
    <mergeCell ref="J104:J105"/>
    <mergeCell ref="K104:K105"/>
    <mergeCell ref="L104:L105"/>
    <mergeCell ref="H134:H135"/>
    <mergeCell ref="I108:I109"/>
    <mergeCell ref="J108:J109"/>
    <mergeCell ref="K108:K109"/>
    <mergeCell ref="L108:L109"/>
    <mergeCell ref="H110:H111"/>
    <mergeCell ref="I110:I111"/>
    <mergeCell ref="J110:J111"/>
    <mergeCell ref="K110:K111"/>
    <mergeCell ref="J130:J131"/>
    <mergeCell ref="J126:J127"/>
    <mergeCell ref="K126:K127"/>
    <mergeCell ref="L126:L127"/>
    <mergeCell ref="L120:L121"/>
    <mergeCell ref="H122:H123"/>
    <mergeCell ref="I122:I123"/>
    <mergeCell ref="J122:J123"/>
    <mergeCell ref="K122:K123"/>
    <mergeCell ref="L122:L123"/>
    <mergeCell ref="H124:H125"/>
    <mergeCell ref="I124:I125"/>
    <mergeCell ref="J124:J125"/>
    <mergeCell ref="K124:K125"/>
    <mergeCell ref="L124:L125"/>
    <mergeCell ref="H132:H133"/>
    <mergeCell ref="I132:I133"/>
    <mergeCell ref="J132:J133"/>
    <mergeCell ref="K132:K133"/>
    <mergeCell ref="L132:L133"/>
    <mergeCell ref="K130:K131"/>
    <mergeCell ref="L130:L131"/>
    <mergeCell ref="H116:H117"/>
    <mergeCell ref="I116:I117"/>
    <mergeCell ref="J116:J117"/>
    <mergeCell ref="K116:K117"/>
    <mergeCell ref="L116:L117"/>
    <mergeCell ref="H118:H119"/>
    <mergeCell ref="I118:I119"/>
    <mergeCell ref="J118:J119"/>
    <mergeCell ref="K118:K119"/>
    <mergeCell ref="L118:L119"/>
    <mergeCell ref="H120:H121"/>
    <mergeCell ref="I120:I121"/>
    <mergeCell ref="J120:J121"/>
    <mergeCell ref="K120:K121"/>
    <mergeCell ref="H128:H129"/>
    <mergeCell ref="I128:I129"/>
    <mergeCell ref="J128:J129"/>
    <mergeCell ref="H114:H115"/>
    <mergeCell ref="I114:I115"/>
    <mergeCell ref="J114:J115"/>
    <mergeCell ref="K114:K115"/>
    <mergeCell ref="L114:L115"/>
    <mergeCell ref="L112:L113"/>
    <mergeCell ref="H126:H127"/>
    <mergeCell ref="I126:I127"/>
    <mergeCell ref="E120:G121"/>
    <mergeCell ref="E122:G123"/>
    <mergeCell ref="E124:G125"/>
    <mergeCell ref="E126:G127"/>
    <mergeCell ref="D69:F70"/>
    <mergeCell ref="D71:F72"/>
    <mergeCell ref="D73:F74"/>
    <mergeCell ref="D79:F80"/>
    <mergeCell ref="G29:G30"/>
    <mergeCell ref="H29:H30"/>
    <mergeCell ref="G31:G32"/>
    <mergeCell ref="H31:H32"/>
    <mergeCell ref="G33:G34"/>
    <mergeCell ref="H33:H34"/>
    <mergeCell ref="D31:F32"/>
    <mergeCell ref="D33:F34"/>
    <mergeCell ref="D35:F36"/>
    <mergeCell ref="D37:F38"/>
    <mergeCell ref="D59:F60"/>
    <mergeCell ref="G63:G64"/>
    <mergeCell ref="H63:H64"/>
    <mergeCell ref="D63:F64"/>
    <mergeCell ref="A3:L3"/>
    <mergeCell ref="A2:L2"/>
    <mergeCell ref="A1:E1"/>
    <mergeCell ref="K1:L1"/>
    <mergeCell ref="C29:C34"/>
    <mergeCell ref="L29:L30"/>
    <mergeCell ref="I27:J27"/>
    <mergeCell ref="K27:L27"/>
    <mergeCell ref="A27:G28"/>
    <mergeCell ref="H27:H28"/>
    <mergeCell ref="A7:A12"/>
    <mergeCell ref="B4:B5"/>
    <mergeCell ref="C4:D5"/>
    <mergeCell ref="E4:F4"/>
    <mergeCell ref="A4:A5"/>
    <mergeCell ref="A16:A25"/>
    <mergeCell ref="D29:F30"/>
    <mergeCell ref="A29:A82"/>
    <mergeCell ref="C35:C36"/>
    <mergeCell ref="C37:C48"/>
    <mergeCell ref="C49:C50"/>
    <mergeCell ref="C51:C54"/>
    <mergeCell ref="C55:C62"/>
    <mergeCell ref="C63:C64"/>
    <mergeCell ref="A142:H143"/>
    <mergeCell ref="I142:J142"/>
    <mergeCell ref="K142:L142"/>
    <mergeCell ref="I143:J143"/>
    <mergeCell ref="K143:L143"/>
    <mergeCell ref="A26:L26"/>
    <mergeCell ref="C67:C78"/>
    <mergeCell ref="C79:C82"/>
    <mergeCell ref="C65:C66"/>
    <mergeCell ref="D81:F82"/>
    <mergeCell ref="G35:G36"/>
    <mergeCell ref="D43:F44"/>
    <mergeCell ref="D47:F48"/>
    <mergeCell ref="D65:F66"/>
    <mergeCell ref="D75:F76"/>
    <mergeCell ref="G79:G80"/>
    <mergeCell ref="D41:F42"/>
    <mergeCell ref="D39:F40"/>
    <mergeCell ref="D45:F46"/>
    <mergeCell ref="D49:F50"/>
    <mergeCell ref="G81:G82"/>
    <mergeCell ref="H81:H82"/>
    <mergeCell ref="D55:F56"/>
    <mergeCell ref="D67:F68"/>
  </mergeCells>
  <pageMargins left="0.43307086614173229" right="0.23622047244094491" top="0.55118110236220474" bottom="0.15748031496062992" header="0.31496062992125984" footer="0.31496062992125984"/>
  <pageSetup paperSize="9" scale="39" fitToHeight="0" orientation="portrait" r:id="rId1"/>
  <rowBreaks count="2" manualBreakCount="2">
    <brk id="26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Podręczniki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UMZZP</cp:lastModifiedBy>
  <cp:lastPrinted>2018-06-12T09:08:19Z</cp:lastPrinted>
  <dcterms:created xsi:type="dcterms:W3CDTF">2016-10-19T07:46:05Z</dcterms:created>
  <dcterms:modified xsi:type="dcterms:W3CDTF">2018-06-13T08:45:42Z</dcterms:modified>
</cp:coreProperties>
</file>