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ZETARGI I ZAPYTANIA OFERTOWE\PN, ZC, WR\PN 2018\55 Podręczniki\"/>
    </mc:Choice>
  </mc:AlternateContent>
  <bookViews>
    <workbookView xWindow="0" yWindow="0" windowWidth="24000" windowHeight="9675"/>
  </bookViews>
  <sheets>
    <sheet name="Podręczniki" sheetId="1" r:id="rId1"/>
  </sheets>
  <calcPr calcId="152511" fullPrecision="0"/>
</workbook>
</file>

<file path=xl/calcChain.xml><?xml version="1.0" encoding="utf-8"?>
<calcChain xmlns="http://schemas.openxmlformats.org/spreadsheetml/2006/main">
  <c r="K74" i="1" l="1"/>
  <c r="K54" i="1" l="1"/>
  <c r="I50" i="1"/>
  <c r="K52" i="1"/>
  <c r="K48" i="1"/>
  <c r="K46" i="1"/>
  <c r="K44" i="1"/>
  <c r="K42" i="1"/>
  <c r="K40" i="1"/>
  <c r="K38" i="1"/>
  <c r="I36" i="1"/>
  <c r="K34" i="1"/>
  <c r="K32" i="1"/>
  <c r="L113" i="1" l="1"/>
  <c r="L115" i="1"/>
  <c r="L117" i="1"/>
  <c r="L119" i="1"/>
  <c r="L121" i="1"/>
  <c r="L123" i="1"/>
  <c r="L125" i="1"/>
  <c r="L127" i="1"/>
  <c r="L129" i="1"/>
  <c r="L131" i="1"/>
  <c r="L133" i="1"/>
  <c r="L135" i="1"/>
  <c r="L137" i="1"/>
  <c r="L139" i="1"/>
  <c r="K111" i="1"/>
  <c r="L111" i="1" s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09" i="1"/>
  <c r="L109" i="1" s="1"/>
  <c r="I107" i="1"/>
  <c r="J107" i="1" s="1"/>
  <c r="K97" i="1"/>
  <c r="K99" i="1"/>
  <c r="K101" i="1"/>
  <c r="K103" i="1"/>
  <c r="K105" i="1"/>
  <c r="I93" i="1"/>
  <c r="J93" i="1" s="1"/>
  <c r="K89" i="1"/>
  <c r="K91" i="1"/>
  <c r="K95" i="1"/>
  <c r="K87" i="1"/>
  <c r="J36" i="1"/>
  <c r="J141" i="1" l="1"/>
  <c r="I141" i="1"/>
  <c r="K141" i="1"/>
  <c r="J50" i="1"/>
  <c r="L54" i="1"/>
  <c r="L56" i="1"/>
  <c r="L58" i="1"/>
  <c r="L60" i="1"/>
  <c r="L62" i="1"/>
  <c r="L64" i="1"/>
  <c r="L66" i="1"/>
  <c r="L68" i="1"/>
  <c r="L70" i="1"/>
  <c r="L72" i="1"/>
  <c r="L74" i="1"/>
  <c r="L76" i="1"/>
  <c r="L78" i="1"/>
  <c r="L80" i="1"/>
  <c r="L82" i="1"/>
  <c r="L52" i="1"/>
  <c r="L32" i="1"/>
  <c r="L34" i="1"/>
  <c r="L38" i="1"/>
  <c r="L40" i="1"/>
  <c r="L42" i="1"/>
  <c r="L44" i="1"/>
  <c r="L46" i="1"/>
  <c r="L48" i="1"/>
  <c r="L30" i="1"/>
  <c r="K82" i="1"/>
  <c r="K80" i="1"/>
  <c r="K78" i="1"/>
  <c r="K76" i="1"/>
  <c r="K72" i="1"/>
  <c r="K70" i="1"/>
  <c r="K68" i="1"/>
  <c r="K66" i="1"/>
  <c r="K64" i="1"/>
  <c r="K62" i="1"/>
  <c r="K60" i="1"/>
  <c r="K58" i="1"/>
  <c r="K56" i="1"/>
  <c r="I144" i="1" l="1"/>
  <c r="K3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L8" i="1"/>
  <c r="J8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L105" i="1" l="1"/>
  <c r="L103" i="1"/>
  <c r="L101" i="1"/>
  <c r="L99" i="1"/>
  <c r="L91" i="1"/>
  <c r="L89" i="1"/>
  <c r="L97" i="1"/>
  <c r="L95" i="1"/>
  <c r="L87" i="1"/>
  <c r="L141" i="1" l="1"/>
  <c r="K144" i="1" s="1"/>
</calcChain>
</file>

<file path=xl/sharedStrings.xml><?xml version="1.0" encoding="utf-8"?>
<sst xmlns="http://schemas.openxmlformats.org/spreadsheetml/2006/main" count="195" uniqueCount="127">
  <si>
    <t>Lp.</t>
  </si>
  <si>
    <t>Druk cyfrowy</t>
  </si>
  <si>
    <t>Druk offsetowy</t>
  </si>
  <si>
    <t>B5 bez koloru</t>
  </si>
  <si>
    <t>B5 z kolorem</t>
  </si>
  <si>
    <t>W1</t>
  </si>
  <si>
    <t>W2</t>
  </si>
  <si>
    <t>W3</t>
  </si>
  <si>
    <t>Cena jednostkowa publikacji</t>
  </si>
  <si>
    <t>W4</t>
  </si>
  <si>
    <t>W6</t>
  </si>
  <si>
    <t>W7</t>
  </si>
  <si>
    <t>Opis techniczny</t>
  </si>
  <si>
    <t>a)</t>
  </si>
  <si>
    <t>b)</t>
  </si>
  <si>
    <t>c)</t>
  </si>
  <si>
    <t>kreda matowa 115–130 g</t>
  </si>
  <si>
    <t>kreda matowa 150–170 g</t>
  </si>
  <si>
    <t>Ilość arkuszy
(szt.)</t>
  </si>
  <si>
    <t>Cena jednostkowa netto PLN</t>
  </si>
  <si>
    <t>Cena jednostkowa publikacji netto PLN</t>
  </si>
  <si>
    <t>Cena jednostkowa publikacji brutto PLN</t>
  </si>
  <si>
    <t>Cena nakładu netto PLN</t>
  </si>
  <si>
    <t>Cena nakładu brutto PLN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</si>
  <si>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</si>
  <si>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</si>
  <si>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</si>
  <si>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</si>
  <si>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</si>
  <si>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</si>
  <si>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</si>
  <si>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</si>
  <si>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</si>
  <si>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</si>
  <si>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</si>
  <si>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</si>
  <si>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</si>
  <si>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W22</t>
  </si>
  <si>
    <t>W21</t>
  </si>
  <si>
    <t>W23</t>
  </si>
  <si>
    <t>W24</t>
  </si>
  <si>
    <t>W25</t>
  </si>
  <si>
    <t>W26</t>
  </si>
  <si>
    <t>W27</t>
  </si>
  <si>
    <t>offset 80-100 g</t>
  </si>
  <si>
    <t>oprawa zintegrowana</t>
  </si>
  <si>
    <t>oprawa na spirali</t>
  </si>
  <si>
    <t>d)</t>
  </si>
  <si>
    <t>oprawa miękka ze skrzydełkami</t>
  </si>
  <si>
    <t>e)</t>
  </si>
  <si>
    <t xml:space="preserve">oprawa broszurowa – miękka, szyta nićmi </t>
  </si>
  <si>
    <t>f)</t>
  </si>
  <si>
    <t xml:space="preserve">oprawa twarda z obwolutą, szyta nićmi </t>
  </si>
  <si>
    <t>g)</t>
  </si>
  <si>
    <t>oprawa zeszytowa</t>
  </si>
  <si>
    <t>h)</t>
  </si>
  <si>
    <t>A4 bez koloru</t>
  </si>
  <si>
    <t>A4 z kolorem</t>
  </si>
  <si>
    <t>i)</t>
  </si>
  <si>
    <t>j)</t>
  </si>
  <si>
    <t>A5 bez koloru</t>
  </si>
  <si>
    <t>A5 z kolorem</t>
  </si>
  <si>
    <t xml:space="preserve">Razem wartość 29 książek </t>
  </si>
  <si>
    <t>Rodzaj oprawy</t>
  </si>
  <si>
    <t>Załącznik nr 3  do SIWZ</t>
  </si>
  <si>
    <t>FORMULARZ ASORTYMENTOWO CENOWY</t>
  </si>
  <si>
    <t>UMW / AZ / PN - 55 / 18</t>
  </si>
  <si>
    <t>Rodzaje podręczników:</t>
  </si>
  <si>
    <t>Format B5, 
druk offsetowy, czarno-biały</t>
  </si>
  <si>
    <t>Format B5, 
druk offsetowy, CMYK</t>
  </si>
  <si>
    <t>Format B5, 
druk offsetowy, 
2 kolory</t>
  </si>
  <si>
    <t>Format A4, 
druk offsetowy, CMYK</t>
  </si>
  <si>
    <t>Format A4, 
druk offsetowy, czarno-biały</t>
  </si>
  <si>
    <t>Format A4, 
druk offsetowy, 2 kolory</t>
  </si>
  <si>
    <t>Format A5, 
druk offsetowy, CMYK</t>
  </si>
  <si>
    <t xml:space="preserve">Format A5, 
druk offsetowy, czarno-biały </t>
  </si>
  <si>
    <t xml:space="preserve">
liczba wzorów książek w okresie 24 miesięcy (razem 29 książek)
</t>
  </si>
  <si>
    <t>Druk cyfrowy  
nakład 150</t>
  </si>
  <si>
    <t>Druk offsetowy 
nakład 150</t>
  </si>
  <si>
    <t>Druk offsetowy 
nakład 300</t>
  </si>
  <si>
    <t>Druk offsetowy 
nakład 500</t>
  </si>
  <si>
    <t xml:space="preserve">Druk 
1 arkusza drukarskiego </t>
  </si>
  <si>
    <r>
      <rPr>
        <b/>
        <sz val="14"/>
        <rFont val="Arial Narrow"/>
        <family val="2"/>
        <charset val="238"/>
      </rPr>
      <t>Rodzaj papieru</t>
    </r>
    <r>
      <rPr>
        <sz val="14"/>
        <rFont val="Arial Narrow"/>
        <family val="2"/>
        <charset val="238"/>
      </rPr>
      <t xml:space="preserve"> 
(cena 
za 1 arkusz drukarski)</t>
    </r>
  </si>
  <si>
    <t xml:space="preserve">
Podręczniki
</t>
  </si>
  <si>
    <t>Razem wartość 29 książek druk cyfrowy + druk offsetowy</t>
  </si>
  <si>
    <t>Cena netto PLN</t>
  </si>
  <si>
    <t>Cena brutto PLN</t>
  </si>
  <si>
    <t>oprawa twarda z laminowaną oklejką, szyta nićmi (15 ark.) i grzbietem prostym albo wyoblonym</t>
  </si>
  <si>
    <t>oprawa twarda z laminowaną oklejką, szyta nićmi 
(15 ark.) i grzbietem prostym albo wyoblonym, złocenie lub tłoczenie</t>
  </si>
  <si>
    <t>oprawa twarda z laminowaną oklejką, szyta nićmi 
(30 ark.) i grzbietem prostym albo wyoblonym, złocenie lub tłoczenie</t>
  </si>
  <si>
    <t>oprawa twarda z laminowaną oklejką, szyta nićmi 
(15 ark.) i grzbietem prostym albo wyoblonym, lakier</t>
  </si>
  <si>
    <t>Cena jednostkowa brutto PLN</t>
  </si>
  <si>
    <t xml:space="preserve">
Sukcesywne drukowanie, oprawa i dostawa podręczników opracowywanych merytorycznie i typograficznie w Uniwersytecie Medycznym we Wrocławiu na potrzeby Uniwersytetu Medycznego we Wrocławiu.
</t>
  </si>
  <si>
    <t>Nakład</t>
  </si>
  <si>
    <r>
      <rPr>
        <b/>
        <sz val="11"/>
        <rFont val="Verdana"/>
        <family val="2"/>
        <charset val="238"/>
      </rPr>
      <t>W1:</t>
    </r>
    <r>
      <rPr>
        <sz val="11"/>
        <rFont val="Verdana"/>
        <family val="2"/>
        <charset val="238"/>
      </rPr>
      <t xml:space="preserve">  oprawa zintegrowana, (15 ark.), papier offset 
80-100 g, folia, nakład 150
</t>
    </r>
    <r>
      <rPr>
        <b/>
        <sz val="11"/>
        <rFont val="Verdana"/>
        <family val="2"/>
        <charset val="238"/>
      </rPr>
      <t>(1c x 15)+(2a x 15)+3a</t>
    </r>
  </si>
  <si>
    <t>Format B5, 
druk cyfrowy, czarno-biały</t>
  </si>
  <si>
    <t>Format B5, 
druk cyfrowy, CMYK</t>
  </si>
  <si>
    <r>
      <t xml:space="preserve">W14: </t>
    </r>
    <r>
      <rPr>
        <sz val="11"/>
        <rFont val="Verdana"/>
        <family val="2"/>
        <charset val="238"/>
      </rPr>
      <t xml:space="preserve">oprawa twarda z laminowaną oklejką, szyta nićmi (30 ark.) 
i grzbietem prostym albo wyoblonym, kreda matowa 115–130 g, folia, złocenie lub tłoczenie, nakład 300                                                             
</t>
    </r>
    <r>
      <rPr>
        <b/>
        <sz val="11"/>
        <rFont val="Verdana"/>
        <family val="2"/>
        <charset val="238"/>
      </rPr>
      <t>(1e x 20)+(1f x 10)+(2b x 30)+3i</t>
    </r>
  </si>
  <si>
    <r>
      <t xml:space="preserve">W15: </t>
    </r>
    <r>
      <rPr>
        <sz val="11"/>
        <rFont val="Verdana"/>
        <family val="2"/>
        <charset val="238"/>
      </rPr>
      <t xml:space="preserve">oprawa twarda z obwolutą, szyta nićmi (15 ark.) 
i grzbietem prostym albo wyoblonym, kreda matowa 150–170 g, folia, lakier, nakład 300                                                     
</t>
    </r>
    <r>
      <rPr>
        <b/>
        <sz val="11"/>
        <rFont val="Verdana"/>
        <family val="2"/>
        <charset val="238"/>
      </rPr>
      <t>(1e x 10)+(1f x 5)+(2c x 15)+3j</t>
    </r>
  </si>
  <si>
    <r>
      <t xml:space="preserve">W16: </t>
    </r>
    <r>
      <rPr>
        <sz val="11"/>
        <rFont val="Verdana"/>
        <family val="2"/>
        <charset val="238"/>
      </rPr>
      <t xml:space="preserve">oprawa twarda z laminowaną oklejką, szyta nićmi (30 ark.) 
i grzbietem prostym albo wyoblonym, kreda matowa 115–130 g, folia, złocenie lub tłoczenie, nakład 500                                                      
</t>
    </r>
    <r>
      <rPr>
        <b/>
        <sz val="11"/>
        <rFont val="Verdana"/>
        <family val="2"/>
        <charset val="238"/>
      </rPr>
      <t>(1e x 20)+(1f x 10)+(2b x 30)+3d</t>
    </r>
  </si>
  <si>
    <r>
      <t xml:space="preserve">W17: </t>
    </r>
    <r>
      <rPr>
        <sz val="11"/>
        <rFont val="Verdana"/>
        <family val="2"/>
        <charset val="238"/>
      </rPr>
      <t xml:space="preserve">oprawa twarda z obwolutą, szyta nićmi (15 ark.) 
i grzbietem prostym albo wyoblonym, kreda matowa 150–170 g, folia, lakier, nakład 500                                                       
</t>
    </r>
    <r>
      <rPr>
        <b/>
        <sz val="11"/>
        <rFont val="Verdana"/>
        <family val="2"/>
        <charset val="238"/>
      </rPr>
      <t>(1e x 10)+(1f x 5)+(2c x 15)+3j</t>
    </r>
  </si>
  <si>
    <r>
      <t xml:space="preserve">W19: </t>
    </r>
    <r>
      <rPr>
        <sz val="11"/>
        <rFont val="Verdana"/>
        <family val="2"/>
        <charset val="238"/>
      </rPr>
      <t xml:space="preserve">oprawa broszurowa – miękka, szyta nićmi 
(15 ark.) i grzbietem prostym albo wyoblonym, papier offset 80-100 g, folia, nakład 500                                                       
</t>
    </r>
    <r>
      <rPr>
        <b/>
        <sz val="11"/>
        <rFont val="Verdana"/>
        <family val="2"/>
        <charset val="238"/>
      </rPr>
      <t>(1e x 10)+(1f x 5)+(2a x 15)+3f</t>
    </r>
  </si>
  <si>
    <r>
      <t xml:space="preserve">W20: </t>
    </r>
    <r>
      <rPr>
        <sz val="11"/>
        <rFont val="Verdana"/>
        <family val="2"/>
        <charset val="238"/>
      </rPr>
      <t xml:space="preserve">oprawa twarda z laminowaną oklejką, szyta nićmi (15 ark.) 
i grzbietem prostym albo wyoblonym, kreda matowa 115–130 g, folia ,  nakład 300                                                      
</t>
    </r>
    <r>
      <rPr>
        <b/>
        <sz val="11"/>
        <rFont val="Verdana"/>
        <family val="2"/>
        <charset val="238"/>
      </rPr>
      <t>(1a x 10)+(1b x 5)+(2b x 15)+3c</t>
    </r>
  </si>
  <si>
    <r>
      <t xml:space="preserve">W22: </t>
    </r>
    <r>
      <rPr>
        <sz val="11"/>
        <rFont val="Verdana"/>
        <family val="2"/>
        <charset val="238"/>
      </rPr>
      <t xml:space="preserve">oprawa zintegrowana, (15 ark.), papier offset 
80-100 g, folia, nakład 300                                             
</t>
    </r>
    <r>
      <rPr>
        <b/>
        <sz val="11"/>
        <rFont val="Verdana"/>
        <family val="2"/>
        <charset val="238"/>
      </rPr>
      <t>(1a x 10)+(1b x 5)+(2a x 15)+3a</t>
    </r>
  </si>
  <si>
    <r>
      <t xml:space="preserve">W25: </t>
    </r>
    <r>
      <rPr>
        <sz val="11"/>
        <rFont val="Verdana"/>
        <family val="2"/>
        <charset val="238"/>
      </rPr>
      <t xml:space="preserve">oprawa zintegrowana, (15 ark.), papier offset 80-100 g, folia, 
nakład 500                                                 
</t>
    </r>
    <r>
      <rPr>
        <b/>
        <sz val="11"/>
        <rFont val="Verdana"/>
        <family val="2"/>
        <charset val="238"/>
      </rPr>
      <t>(1a x 10)+(1b x 5)+(2a x 15)+3a</t>
    </r>
  </si>
  <si>
    <r>
      <t xml:space="preserve">W26: </t>
    </r>
    <r>
      <rPr>
        <sz val="11"/>
        <rFont val="Verdana"/>
        <family val="2"/>
        <charset val="238"/>
      </rPr>
      <t xml:space="preserve">oprawa zeszytowa (15 ark.) papier offset 80-100 g, folia, nakład 300                                          
</t>
    </r>
    <r>
      <rPr>
        <b/>
        <sz val="11"/>
        <rFont val="Verdana"/>
        <family val="2"/>
        <charset val="238"/>
      </rPr>
      <t>(1a x 15)+(2a x 15)+3h</t>
    </r>
  </si>
  <si>
    <r>
      <t xml:space="preserve">W27: </t>
    </r>
    <r>
      <rPr>
        <sz val="11"/>
        <rFont val="Verdana"/>
        <family val="2"/>
        <charset val="238"/>
      </rPr>
      <t xml:space="preserve">oprawa zeszytowa (15 ark.) papier offset 80-100 g, folia, 
nakład 500                                         
</t>
    </r>
    <r>
      <rPr>
        <b/>
        <sz val="11"/>
        <rFont val="Verdana"/>
        <family val="2"/>
        <charset val="238"/>
      </rPr>
      <t>(1a x 15)+2a x 15)+3h</t>
    </r>
  </si>
  <si>
    <r>
      <t xml:space="preserve">Cena danego wzoru książki; każdy wzór książki jest drukowany w różnym nakładzie 
</t>
    </r>
    <r>
      <rPr>
        <b/>
        <sz val="14"/>
        <rFont val="Verdana"/>
        <family val="2"/>
        <charset val="238"/>
      </rPr>
      <t xml:space="preserve">Nakład x liczba wzorów książek x cena jedn. publikacji </t>
    </r>
  </si>
  <si>
    <r>
      <rPr>
        <b/>
        <sz val="12"/>
        <rFont val="Verdana"/>
        <family val="2"/>
        <charset val="238"/>
      </rPr>
      <t>W5</t>
    </r>
    <r>
      <rPr>
        <sz val="9"/>
        <color theme="1"/>
        <rFont val="Verdana"/>
        <family val="2"/>
        <charset val="238"/>
      </rPr>
      <t/>
    </r>
  </si>
  <si>
    <r>
      <t xml:space="preserve">PODRĘCZNIKI:
1. Format: A5, B5, A4 lub format niestandardowy (tzn. </t>
    </r>
    <r>
      <rPr>
        <b/>
        <sz val="11"/>
        <rFont val="Verdana"/>
        <family val="2"/>
        <charset val="238"/>
      </rPr>
      <t>+/– 30 %</t>
    </r>
    <r>
      <rPr>
        <sz val="11"/>
        <rFont val="Verdana"/>
        <family val="2"/>
        <charset val="238"/>
      </rPr>
      <t xml:space="preserve"> podanego formatu), 
2. Wykończenie: 
    Laminowanie: folia matowa, błyszcząca, soft touch, strukturowane, 
    Lakierowanie: UV lakier na całej powierzchni lub wybiórczy, 
    Tłoczenie: złocenie (folie metaliczne/pigmentowe), na sucho, tłoczenie reliefowe
3. Rodzaj druku: CMYK, PANTONE, czarno-biały
4. Druk: cyfra, offset
5. Przewidywane nakłady:150, 300, 500 egz., 
6. Papier: papier offset 80g - 100g, kreda matowa 115–170 g
7. Oprawa: twarda z laminowaną oklejką, szyta; na spirali; miękka zeszytowa; miękka klejona; 
    miękka szyta; miękka ze skrzydełkami; półpłócienna; twarda z obwolutą, szyta; zintegrowana.
W składanych ofertach pisemnych prosimy podać:
a) Cenę 1 Arkusza drukarskiego - netto i brutto (1 arkusza, a nie 1 strony na arkuszu drukarskim).
b) Cenę jednostkową publikacji - netto i brutto.
c) Cenę netto i brutto - sprzedaży całego nakładu danej publikacji, z dostawą do siedziby Zamawiającego, przy założeniu stałości ceny w okresie 24 miesięcy od dnia podpisania umowy.
</t>
    </r>
  </si>
  <si>
    <r>
      <rPr>
        <b/>
        <sz val="11"/>
        <rFont val="Verdana"/>
        <family val="2"/>
        <charset val="238"/>
      </rPr>
      <t>W2:</t>
    </r>
    <r>
      <rPr>
        <sz val="11"/>
        <rFont val="Verdana"/>
        <family val="2"/>
        <charset val="238"/>
      </rPr>
      <t xml:space="preserve">  oprawa zintegrowana, (15 ark.), papier offset 
80-100 g, folia, nakład 300 
</t>
    </r>
    <r>
      <rPr>
        <b/>
        <sz val="11"/>
        <rFont val="Verdana"/>
        <family val="2"/>
        <charset val="238"/>
      </rPr>
      <t>(1</t>
    </r>
    <r>
      <rPr>
        <b/>
        <sz val="11"/>
        <color rgb="FFFF0000"/>
        <rFont val="Verdana"/>
        <family val="2"/>
        <charset val="238"/>
      </rPr>
      <t>c</t>
    </r>
    <r>
      <rPr>
        <b/>
        <sz val="11"/>
        <rFont val="Verdana"/>
        <family val="2"/>
        <charset val="238"/>
      </rPr>
      <t xml:space="preserve"> x 15)+(2a x 15)+3a</t>
    </r>
  </si>
  <si>
    <r>
      <rPr>
        <b/>
        <sz val="11"/>
        <rFont val="Verdana"/>
        <family val="2"/>
        <charset val="238"/>
      </rPr>
      <t>W3:</t>
    </r>
    <r>
      <rPr>
        <sz val="11"/>
        <rFont val="Verdana"/>
        <family val="2"/>
        <charset val="238"/>
      </rPr>
      <t xml:space="preserve">  oprawa zintegrowana, (15 ark.), papier offset 
80-100 g, folia, nakład 500
</t>
    </r>
    <r>
      <rPr>
        <b/>
        <sz val="11"/>
        <rFont val="Verdana"/>
        <family val="2"/>
        <charset val="238"/>
      </rPr>
      <t>(1</t>
    </r>
    <r>
      <rPr>
        <b/>
        <sz val="11"/>
        <color rgb="FFFF0000"/>
        <rFont val="Verdana"/>
        <family val="2"/>
        <charset val="238"/>
      </rPr>
      <t>c</t>
    </r>
    <r>
      <rPr>
        <b/>
        <sz val="11"/>
        <rFont val="Verdana"/>
        <family val="2"/>
        <charset val="238"/>
      </rPr>
      <t xml:space="preserve"> x 15)+(2a x 15)+3a</t>
    </r>
  </si>
  <si>
    <r>
      <rPr>
        <b/>
        <sz val="11"/>
        <rFont val="Verdana"/>
        <family val="2"/>
        <charset val="238"/>
      </rPr>
      <t>W4:</t>
    </r>
    <r>
      <rPr>
        <sz val="11"/>
        <rFont val="Verdana"/>
        <family val="2"/>
        <charset val="238"/>
      </rPr>
      <t xml:space="preserve">  oprawa na spirali, (15 ark.), papier offset 
80-100 g, folia, nakład 150
</t>
    </r>
    <r>
      <rPr>
        <b/>
        <sz val="11"/>
        <rFont val="Verdana"/>
        <family val="2"/>
        <charset val="238"/>
      </rPr>
      <t>(1</t>
    </r>
    <r>
      <rPr>
        <b/>
        <sz val="11"/>
        <color rgb="FFFF0000"/>
        <rFont val="Verdana"/>
        <family val="2"/>
        <charset val="238"/>
      </rPr>
      <t xml:space="preserve">c </t>
    </r>
    <r>
      <rPr>
        <b/>
        <sz val="11"/>
        <rFont val="Verdana"/>
        <family val="2"/>
        <charset val="238"/>
      </rPr>
      <t>x 15)+(2a x 15)+3b</t>
    </r>
  </si>
  <si>
    <r>
      <rPr>
        <b/>
        <sz val="11"/>
        <rFont val="Verdana"/>
        <family val="2"/>
        <charset val="238"/>
      </rPr>
      <t xml:space="preserve">W5:  </t>
    </r>
    <r>
      <rPr>
        <sz val="11"/>
        <rFont val="Verdana"/>
        <family val="2"/>
        <charset val="238"/>
      </rPr>
      <t>oprawa twarda z laminowaną oklejką, szyta nićmi (15 ark.) i grzbietem prostym albo wyoblonym, kreda matowa 115–130 g, folia, 
nakład 150</t>
    </r>
    <r>
      <rPr>
        <b/>
        <sz val="11"/>
        <rFont val="Verdana"/>
        <family val="2"/>
        <charset val="238"/>
      </rPr>
      <t xml:space="preserve">
(1</t>
    </r>
    <r>
      <rPr>
        <b/>
        <sz val="11"/>
        <color rgb="FFFF0000"/>
        <rFont val="Verdana"/>
        <family val="2"/>
        <charset val="238"/>
      </rPr>
      <t>c</t>
    </r>
    <r>
      <rPr>
        <b/>
        <sz val="11"/>
        <rFont val="Verdana"/>
        <family val="2"/>
        <charset val="238"/>
      </rPr>
      <t xml:space="preserve"> x 10)+(1</t>
    </r>
    <r>
      <rPr>
        <b/>
        <sz val="11"/>
        <color rgb="FFFF0000"/>
        <rFont val="Verdana"/>
        <family val="2"/>
        <charset val="238"/>
      </rPr>
      <t>d</t>
    </r>
    <r>
      <rPr>
        <b/>
        <sz val="11"/>
        <rFont val="Verdana"/>
        <family val="2"/>
        <charset val="238"/>
      </rPr>
      <t xml:space="preserve"> x 5)+(2b x 15)+3c</t>
    </r>
  </si>
  <si>
    <r>
      <rPr>
        <b/>
        <sz val="11"/>
        <rFont val="Verdana"/>
        <family val="2"/>
        <charset val="238"/>
      </rPr>
      <t>W6:</t>
    </r>
    <r>
      <rPr>
        <sz val="11"/>
        <rFont val="Verdana"/>
        <family val="2"/>
        <charset val="238"/>
      </rPr>
      <t xml:space="preserve"> oprawa miękka ze skrzydełkami, (15 ark.), papier offset 80–100 g, folia, nakład 150
</t>
    </r>
    <r>
      <rPr>
        <b/>
        <sz val="11"/>
        <rFont val="Verdana"/>
        <family val="2"/>
        <charset val="238"/>
      </rPr>
      <t>(1</t>
    </r>
    <r>
      <rPr>
        <b/>
        <sz val="11"/>
        <color rgb="FFFF0000"/>
        <rFont val="Verdana"/>
        <family val="2"/>
        <charset val="238"/>
      </rPr>
      <t>c</t>
    </r>
    <r>
      <rPr>
        <b/>
        <sz val="11"/>
        <rFont val="Verdana"/>
        <family val="2"/>
        <charset val="238"/>
      </rPr>
      <t xml:space="preserve"> x 10)+(1</t>
    </r>
    <r>
      <rPr>
        <b/>
        <sz val="11"/>
        <color rgb="FFFF0000"/>
        <rFont val="Verdana"/>
        <family val="2"/>
        <charset val="238"/>
      </rPr>
      <t>d</t>
    </r>
    <r>
      <rPr>
        <b/>
        <sz val="11"/>
        <rFont val="Verdana"/>
        <family val="2"/>
        <charset val="238"/>
      </rPr>
      <t xml:space="preserve"> x 5)+(2a x 15)+3e</t>
    </r>
  </si>
  <si>
    <r>
      <rPr>
        <b/>
        <sz val="11"/>
        <rFont val="Verdana"/>
        <family val="2"/>
        <charset val="238"/>
      </rPr>
      <t xml:space="preserve">W7: </t>
    </r>
    <r>
      <rPr>
        <sz val="11"/>
        <rFont val="Verdana"/>
        <family val="2"/>
        <charset val="238"/>
      </rPr>
      <t xml:space="preserve"> oprawa twarda z laminowaną oklejką, szyta nićmi (15 ark.) i grzbietem prostym albo wyoblonym, kreda matowa 115–130 g, folia, 
nakład 300
</t>
    </r>
    <r>
      <rPr>
        <b/>
        <sz val="11"/>
        <rFont val="Verdana"/>
        <family val="2"/>
        <charset val="238"/>
      </rPr>
      <t>(1</t>
    </r>
    <r>
      <rPr>
        <b/>
        <sz val="11"/>
        <color rgb="FFFF0000"/>
        <rFont val="Verdana"/>
        <family val="2"/>
        <charset val="238"/>
      </rPr>
      <t>c</t>
    </r>
    <r>
      <rPr>
        <b/>
        <sz val="11"/>
        <rFont val="Verdana"/>
        <family val="2"/>
        <charset val="238"/>
      </rPr>
      <t xml:space="preserve"> x 10)+(1</t>
    </r>
    <r>
      <rPr>
        <b/>
        <sz val="11"/>
        <color rgb="FFFF0000"/>
        <rFont val="Verdana"/>
        <family val="2"/>
        <charset val="238"/>
      </rPr>
      <t>d</t>
    </r>
    <r>
      <rPr>
        <b/>
        <sz val="11"/>
        <rFont val="Verdana"/>
        <family val="2"/>
        <charset val="238"/>
      </rPr>
      <t xml:space="preserve"> x 5)+(2b x 15)+3c</t>
    </r>
  </si>
  <si>
    <r>
      <t xml:space="preserve">W8: </t>
    </r>
    <r>
      <rPr>
        <sz val="11"/>
        <rFont val="Verdana"/>
        <family val="2"/>
        <charset val="238"/>
      </rPr>
      <t xml:space="preserve">oprawa miękka ze skrzydełkami, (15 ark.), papier offset 80–100 g, folia, nakład 300                                                                      
</t>
    </r>
    <r>
      <rPr>
        <b/>
        <sz val="11"/>
        <rFont val="Verdana"/>
        <family val="2"/>
        <charset val="238"/>
      </rPr>
      <t>(1</t>
    </r>
    <r>
      <rPr>
        <b/>
        <sz val="11"/>
        <color rgb="FFFF0000"/>
        <rFont val="Verdana"/>
        <family val="2"/>
        <charset val="238"/>
      </rPr>
      <t>c</t>
    </r>
    <r>
      <rPr>
        <b/>
        <sz val="11"/>
        <rFont val="Verdana"/>
        <family val="2"/>
        <charset val="238"/>
      </rPr>
      <t xml:space="preserve"> x 10)+(1</t>
    </r>
    <r>
      <rPr>
        <b/>
        <sz val="11"/>
        <color rgb="FFFF0000"/>
        <rFont val="Verdana"/>
        <family val="2"/>
        <charset val="238"/>
      </rPr>
      <t>d</t>
    </r>
    <r>
      <rPr>
        <b/>
        <sz val="11"/>
        <rFont val="Verdana"/>
        <family val="2"/>
        <charset val="238"/>
      </rPr>
      <t xml:space="preserve"> x 5)+(2a x 15)+3e</t>
    </r>
  </si>
  <si>
    <r>
      <t xml:space="preserve">W9: </t>
    </r>
    <r>
      <rPr>
        <sz val="11"/>
        <rFont val="Verdana"/>
        <family val="2"/>
        <charset val="238"/>
      </rPr>
      <t xml:space="preserve">oprawa twarda z laminowaną oklejką, szyta nićmi 
(15 ark.) i grzbietem prostym albo wyoblonym, kreda matowa 115–130 g, folia, nakład 500                                                                                  
</t>
    </r>
    <r>
      <rPr>
        <b/>
        <sz val="11"/>
        <rFont val="Verdana"/>
        <family val="2"/>
        <charset val="238"/>
      </rPr>
      <t>(1</t>
    </r>
    <r>
      <rPr>
        <b/>
        <sz val="11"/>
        <color rgb="FFFF0000"/>
        <rFont val="Verdana"/>
        <family val="2"/>
        <charset val="238"/>
      </rPr>
      <t>c</t>
    </r>
    <r>
      <rPr>
        <b/>
        <sz val="11"/>
        <rFont val="Verdana"/>
        <family val="2"/>
        <charset val="238"/>
      </rPr>
      <t xml:space="preserve"> x 10)+(1</t>
    </r>
    <r>
      <rPr>
        <b/>
        <sz val="11"/>
        <color rgb="FFFF0000"/>
        <rFont val="Verdana"/>
        <family val="2"/>
        <charset val="238"/>
      </rPr>
      <t>d</t>
    </r>
    <r>
      <rPr>
        <b/>
        <sz val="11"/>
        <rFont val="Verdana"/>
        <family val="2"/>
        <charset val="238"/>
      </rPr>
      <t xml:space="preserve"> x 5)+(2b x 15)+3c</t>
    </r>
  </si>
  <si>
    <r>
      <t xml:space="preserve">W10: </t>
    </r>
    <r>
      <rPr>
        <sz val="11"/>
        <rFont val="Verdana"/>
        <family val="2"/>
        <charset val="238"/>
      </rPr>
      <t xml:space="preserve">oprawa miękka ze skrzydełkami, (15 ark.), papier offset 80–100 g, folia, nakład 500                                                                    
</t>
    </r>
    <r>
      <rPr>
        <b/>
        <sz val="11"/>
        <rFont val="Verdana"/>
        <family val="2"/>
        <charset val="238"/>
      </rPr>
      <t>(1</t>
    </r>
    <r>
      <rPr>
        <b/>
        <sz val="11"/>
        <color rgb="FFFF0000"/>
        <rFont val="Verdana"/>
        <family val="2"/>
        <charset val="238"/>
      </rPr>
      <t>c</t>
    </r>
    <r>
      <rPr>
        <b/>
        <sz val="11"/>
        <rFont val="Verdana"/>
        <family val="2"/>
        <charset val="238"/>
      </rPr>
      <t xml:space="preserve"> x 10)+(1</t>
    </r>
    <r>
      <rPr>
        <b/>
        <sz val="11"/>
        <color rgb="FFFF0000"/>
        <rFont val="Verdana"/>
        <family val="2"/>
        <charset val="238"/>
      </rPr>
      <t>d</t>
    </r>
    <r>
      <rPr>
        <b/>
        <sz val="11"/>
        <rFont val="Verdana"/>
        <family val="2"/>
        <charset val="238"/>
      </rPr>
      <t xml:space="preserve"> x 5)+(2a x 15)+3e</t>
    </r>
  </si>
  <si>
    <r>
      <t xml:space="preserve">W12: </t>
    </r>
    <r>
      <rPr>
        <sz val="11"/>
        <rFont val="Verdana"/>
        <family val="2"/>
        <charset val="238"/>
      </rPr>
      <t xml:space="preserve">oprawa broszurowa – miękka, szyta nićmi 
(15 ark.) i grzbietem prostym albo wyoblonym, papier offset 80-100 g, folia, nakład 300                                                               
</t>
    </r>
    <r>
      <rPr>
        <b/>
        <sz val="11"/>
        <rFont val="Verdana"/>
        <family val="2"/>
        <charset val="238"/>
      </rPr>
      <t>(1</t>
    </r>
    <r>
      <rPr>
        <b/>
        <sz val="11"/>
        <color rgb="FFFF0000"/>
        <rFont val="Verdana"/>
        <family val="2"/>
        <charset val="238"/>
      </rPr>
      <t>c</t>
    </r>
    <r>
      <rPr>
        <b/>
        <sz val="11"/>
        <rFont val="Verdana"/>
        <family val="2"/>
        <charset val="238"/>
      </rPr>
      <t xml:space="preserve"> x 10)+(1</t>
    </r>
    <r>
      <rPr>
        <b/>
        <sz val="11"/>
        <color rgb="FFFF0000"/>
        <rFont val="Verdana"/>
        <family val="2"/>
        <charset val="238"/>
      </rPr>
      <t>d</t>
    </r>
    <r>
      <rPr>
        <b/>
        <sz val="11"/>
        <rFont val="Verdana"/>
        <family val="2"/>
        <charset val="238"/>
      </rPr>
      <t xml:space="preserve"> x 5)+(2a x 15)+3f</t>
    </r>
  </si>
  <si>
    <r>
      <t xml:space="preserve">W11: </t>
    </r>
    <r>
      <rPr>
        <sz val="11"/>
        <rFont val="Verdana"/>
        <family val="2"/>
        <charset val="238"/>
      </rPr>
      <t xml:space="preserve">oprawa broszurowa – miękka, szyta nićmi 
(15 ark.) i grzbietem prostym albo wyoblonym, papier offset 80-100 g, folia, nakład 150                                                               
</t>
    </r>
    <r>
      <rPr>
        <b/>
        <sz val="11"/>
        <rFont val="Verdana"/>
        <family val="2"/>
        <charset val="238"/>
      </rPr>
      <t>(1</t>
    </r>
    <r>
      <rPr>
        <b/>
        <sz val="11"/>
        <color rgb="FFFF0000"/>
        <rFont val="Verdana"/>
        <family val="2"/>
        <charset val="238"/>
      </rPr>
      <t>c</t>
    </r>
    <r>
      <rPr>
        <b/>
        <sz val="11"/>
        <rFont val="Verdana"/>
        <family val="2"/>
        <charset val="238"/>
      </rPr>
      <t xml:space="preserve"> x 10)+(1</t>
    </r>
    <r>
      <rPr>
        <b/>
        <sz val="11"/>
        <color rgb="FFFF0000"/>
        <rFont val="Verdana"/>
        <family val="2"/>
        <charset val="238"/>
      </rPr>
      <t>d</t>
    </r>
    <r>
      <rPr>
        <b/>
        <sz val="11"/>
        <rFont val="Verdana"/>
        <family val="2"/>
        <charset val="238"/>
      </rPr>
      <t xml:space="preserve"> x 5)+(2a x 15)+3f</t>
    </r>
  </si>
  <si>
    <r>
      <t xml:space="preserve">W13: </t>
    </r>
    <r>
      <rPr>
        <sz val="11"/>
        <rFont val="Verdana"/>
        <family val="2"/>
        <charset val="238"/>
      </rPr>
      <t xml:space="preserve">oprawa broszurowa – miękka, szyta nićmi 
(15 ark.) i grzbietem prostym albo wyoblonym, papier offset 80-100 g, folia, nakład 500                                                               
</t>
    </r>
    <r>
      <rPr>
        <b/>
        <sz val="11"/>
        <rFont val="Verdana"/>
        <family val="2"/>
        <charset val="238"/>
      </rPr>
      <t>(1</t>
    </r>
    <r>
      <rPr>
        <b/>
        <sz val="11"/>
        <color rgb="FFFF0000"/>
        <rFont val="Verdana"/>
        <family val="2"/>
        <charset val="238"/>
      </rPr>
      <t>c</t>
    </r>
    <r>
      <rPr>
        <b/>
        <sz val="11"/>
        <rFont val="Verdana"/>
        <family val="2"/>
        <charset val="238"/>
      </rPr>
      <t xml:space="preserve"> x 10)+(1</t>
    </r>
    <r>
      <rPr>
        <b/>
        <sz val="11"/>
        <color rgb="FFFF0000"/>
        <rFont val="Verdana"/>
        <family val="2"/>
        <charset val="238"/>
      </rPr>
      <t>d</t>
    </r>
    <r>
      <rPr>
        <b/>
        <sz val="11"/>
        <rFont val="Verdana"/>
        <family val="2"/>
        <charset val="238"/>
      </rPr>
      <t xml:space="preserve"> x 5)+(2a x 15)+3f</t>
    </r>
  </si>
  <si>
    <r>
      <t xml:space="preserve">W23: </t>
    </r>
    <r>
      <rPr>
        <sz val="11"/>
        <rFont val="Verdana"/>
        <family val="2"/>
        <charset val="238"/>
      </rPr>
      <t xml:space="preserve">oprawa twarda z laminowaną oklejką, szyta nićmi (15 ark.) 
i grzbietem prostym albo wyoblonym, kreda matowa 115–130 g, folia, nakład 500                                             
</t>
    </r>
    <r>
      <rPr>
        <b/>
        <sz val="11"/>
        <rFont val="Verdana"/>
        <family val="2"/>
        <charset val="238"/>
      </rPr>
      <t>(1a x 10)+(1b x 5)+(</t>
    </r>
    <r>
      <rPr>
        <b/>
        <sz val="11"/>
        <color rgb="FF0000FF"/>
        <rFont val="Verdana"/>
        <family val="2"/>
        <charset val="238"/>
      </rPr>
      <t>2b</t>
    </r>
    <r>
      <rPr>
        <b/>
        <sz val="11"/>
        <rFont val="Verdana"/>
        <family val="2"/>
        <charset val="238"/>
      </rPr>
      <t xml:space="preserve"> x 15)+3c</t>
    </r>
  </si>
  <si>
    <t>Korekta z dnia 22.06.2018 r. 
Korekta z dnia 21.06.2018 r. (dotyczy sposobu obliczenia poz. 4; W23)</t>
  </si>
  <si>
    <r>
      <t xml:space="preserve">W18: </t>
    </r>
    <r>
      <rPr>
        <sz val="11"/>
        <rFont val="Verdana"/>
        <family val="2"/>
        <charset val="238"/>
      </rPr>
      <t>oprawa broszurowa – miękka, szyta nićmi 
(15 ark.)</t>
    </r>
    <r>
      <rPr>
        <strike/>
        <sz val="11"/>
        <color rgb="FFFF0000"/>
        <rFont val="Verdana"/>
        <family val="2"/>
        <charset val="238"/>
      </rPr>
      <t xml:space="preserve"> i grzbietem prostym albo wyoblonym</t>
    </r>
    <r>
      <rPr>
        <sz val="11"/>
        <rFont val="Verdana"/>
        <family val="2"/>
        <charset val="238"/>
      </rPr>
      <t xml:space="preserve">, papier offset 80-100 g, folia, nakład 500                                                       
</t>
    </r>
    <r>
      <rPr>
        <b/>
        <sz val="11"/>
        <rFont val="Verdana"/>
        <family val="2"/>
        <charset val="238"/>
      </rPr>
      <t>(1e x 15)+(2a x 15)+3f</t>
    </r>
  </si>
  <si>
    <r>
      <t xml:space="preserve">W21: </t>
    </r>
    <r>
      <rPr>
        <sz val="11"/>
        <rFont val="Verdana"/>
        <family val="2"/>
        <charset val="238"/>
      </rPr>
      <t xml:space="preserve">oprawa broszurowa – miękka, szyta nićmi 
(15 ark.) </t>
    </r>
    <r>
      <rPr>
        <strike/>
        <sz val="11"/>
        <color rgb="FFFF0000"/>
        <rFont val="Verdana"/>
        <family val="2"/>
        <charset val="238"/>
      </rPr>
      <t>i grzbietem prostym albo wyoblonym</t>
    </r>
    <r>
      <rPr>
        <sz val="11"/>
        <rFont val="Verdana"/>
        <family val="2"/>
        <charset val="238"/>
      </rPr>
      <t xml:space="preserve">, papier offset 80-100 g, folia, nakład 300                                             
</t>
    </r>
    <r>
      <rPr>
        <b/>
        <sz val="11"/>
        <rFont val="Verdana"/>
        <family val="2"/>
        <charset val="238"/>
      </rPr>
      <t>(1a x 10)+(1b x 5)+(2a x 15)+3f</t>
    </r>
  </si>
  <si>
    <r>
      <t xml:space="preserve">W24: </t>
    </r>
    <r>
      <rPr>
        <sz val="11"/>
        <rFont val="Verdana"/>
        <family val="2"/>
        <charset val="238"/>
      </rPr>
      <t xml:space="preserve">oprawa broszurowa – miękka, szyta nićmi (15 ark.) </t>
    </r>
    <r>
      <rPr>
        <strike/>
        <sz val="11"/>
        <color rgb="FFFF0000"/>
        <rFont val="Verdana"/>
        <family val="2"/>
        <charset val="238"/>
      </rPr>
      <t>i grzbietem prostym albo wyoblonym</t>
    </r>
    <r>
      <rPr>
        <sz val="11"/>
        <rFont val="Verdana"/>
        <family val="2"/>
        <charset val="238"/>
      </rPr>
      <t xml:space="preserve">, papier offset 80-100 g, folia, nakład 500                                  
</t>
    </r>
    <r>
      <rPr>
        <b/>
        <sz val="11"/>
        <rFont val="Verdana"/>
        <family val="2"/>
        <charset val="238"/>
      </rPr>
      <t>(1a x 10)+(1b x 5)+(2a x 15)+3f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</si>
</sst>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&quot;zł&quot;;[Red]#,##0.00\ &quot;zł&quot;"/>
  </numFmts>
  <fonts count="34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4"/>
      <name val="Verdana"/>
      <family val="2"/>
      <charset val="238"/>
    </font>
    <font>
      <b/>
      <sz val="16"/>
      <name val="Verdana"/>
      <family val="2"/>
      <charset val="238"/>
    </font>
    <font>
      <sz val="12"/>
      <name val="Verdana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Calibri"/>
      <family val="2"/>
      <charset val="238"/>
      <scheme val="minor"/>
    </font>
    <font>
      <sz val="9"/>
      <name val="Verdana"/>
      <family val="2"/>
      <charset val="238"/>
    </font>
    <font>
      <i/>
      <sz val="9"/>
      <name val="Verdana"/>
      <family val="2"/>
      <charset val="238"/>
    </font>
    <font>
      <sz val="10"/>
      <name val="Verdana"/>
      <family val="2"/>
      <charset val="238"/>
    </font>
    <font>
      <i/>
      <sz val="9"/>
      <color theme="0"/>
      <name val="Verdana"/>
      <family val="2"/>
      <charset val="238"/>
    </font>
    <font>
      <sz val="12"/>
      <color theme="0"/>
      <name val="Verdana"/>
      <family val="2"/>
      <charset val="238"/>
    </font>
    <font>
      <b/>
      <sz val="12"/>
      <color theme="0"/>
      <name val="Verdana"/>
      <family val="2"/>
      <charset val="238"/>
    </font>
    <font>
      <b/>
      <sz val="14"/>
      <color theme="0"/>
      <name val="Verdana"/>
      <family val="2"/>
      <charset val="238"/>
    </font>
    <font>
      <b/>
      <sz val="20"/>
      <color theme="0"/>
      <name val="Verdana"/>
      <family val="2"/>
      <charset val="238"/>
    </font>
    <font>
      <b/>
      <sz val="11"/>
      <color rgb="FF0000FF"/>
      <name val="Verdana"/>
      <family val="2"/>
      <charset val="238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entury Gothic"/>
      <family val="2"/>
      <charset val="238"/>
    </font>
    <font>
      <b/>
      <sz val="12"/>
      <name val="Verdana"/>
      <family val="2"/>
      <charset val="238"/>
    </font>
    <font>
      <i/>
      <sz val="8"/>
      <name val="Verdana"/>
      <family val="2"/>
      <charset val="238"/>
    </font>
    <font>
      <sz val="8"/>
      <name val="Verdana"/>
      <family val="2"/>
      <charset val="238"/>
    </font>
    <font>
      <b/>
      <sz val="9"/>
      <name val="Verdana"/>
      <family val="2"/>
      <charset val="238"/>
    </font>
    <font>
      <b/>
      <sz val="18"/>
      <name val="Verdana"/>
      <family val="2"/>
      <charset val="238"/>
    </font>
    <font>
      <b/>
      <sz val="12"/>
      <name val="Arial Narrow"/>
      <family val="2"/>
      <charset val="238"/>
    </font>
    <font>
      <sz val="11"/>
      <name val="Verdana"/>
      <family val="2"/>
      <charset val="238"/>
    </font>
    <font>
      <b/>
      <sz val="11"/>
      <name val="Verdana"/>
      <family val="2"/>
      <charset val="238"/>
    </font>
    <font>
      <sz val="14"/>
      <name val="Verdana"/>
      <family val="2"/>
      <charset val="238"/>
    </font>
    <font>
      <b/>
      <sz val="10"/>
      <name val="Verdana"/>
      <family val="2"/>
      <charset val="238"/>
    </font>
    <font>
      <b/>
      <sz val="20"/>
      <name val="Verdana"/>
      <family val="2"/>
      <charset val="238"/>
    </font>
    <font>
      <b/>
      <sz val="11"/>
      <color rgb="FFFF0000"/>
      <name val="Verdana"/>
      <family val="2"/>
      <charset val="238"/>
    </font>
    <font>
      <strike/>
      <sz val="11"/>
      <color rgb="FFFF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 diagonalDown="1"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 style="medium">
        <color theme="0" tint="-0.34998626667073579"/>
      </diagonal>
    </border>
    <border diagonalDown="1"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 style="medium">
        <color theme="0" tint="-0.34998626667073579"/>
      </diagonal>
    </border>
  </borders>
  <cellStyleXfs count="1">
    <xf numFmtId="0" fontId="0" fillId="0" borderId="0"/>
  </cellStyleXfs>
  <cellXfs count="156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9" fontId="11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164" fontId="24" fillId="0" borderId="15" xfId="0" applyNumberFormat="1" applyFont="1" applyBorder="1" applyAlignment="1">
      <alignment horizontal="center" vertical="center"/>
    </xf>
    <xf numFmtId="164" fontId="24" fillId="0" borderId="16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8" fillId="0" borderId="7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5" fillId="0" borderId="4" xfId="0" applyFont="1" applyBorder="1" applyAlignment="1">
      <alignment horizontal="right" vertical="center"/>
    </xf>
    <xf numFmtId="0" fontId="25" fillId="0" borderId="5" xfId="0" applyFont="1" applyBorder="1" applyAlignment="1">
      <alignment horizontal="right" vertical="center"/>
    </xf>
    <xf numFmtId="0" fontId="25" fillId="0" borderId="6" xfId="0" applyFont="1" applyBorder="1" applyAlignment="1">
      <alignment horizontal="right" vertical="center"/>
    </xf>
    <xf numFmtId="0" fontId="21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65" fontId="21" fillId="0" borderId="15" xfId="0" applyNumberFormat="1" applyFont="1" applyBorder="1" applyAlignment="1">
      <alignment horizontal="center" vertical="center"/>
    </xf>
    <xf numFmtId="165" fontId="21" fillId="0" borderId="16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26" fillId="0" borderId="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5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7" fillId="0" borderId="6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00FF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tabSelected="1" zoomScale="80" zoomScaleNormal="80" zoomScalePageLayoutView="70" workbookViewId="0">
      <selection activeCell="D74" sqref="D74:F75"/>
    </sheetView>
  </sheetViews>
  <sheetFormatPr defaultColWidth="9.140625" defaultRowHeight="11.25" x14ac:dyDescent="0.15"/>
  <cols>
    <col min="1" max="1" width="5.5703125" style="2" customWidth="1"/>
    <col min="2" max="2" width="17.42578125" style="2" customWidth="1"/>
    <col min="3" max="3" width="16.7109375" style="2" customWidth="1"/>
    <col min="4" max="4" width="48" style="2" customWidth="1"/>
    <col min="5" max="5" width="18" style="2" customWidth="1"/>
    <col min="6" max="6" width="19" style="2" customWidth="1"/>
    <col min="7" max="7" width="17.85546875" style="2" customWidth="1"/>
    <col min="8" max="8" width="18.5703125" style="2" customWidth="1"/>
    <col min="9" max="9" width="18.42578125" style="2" customWidth="1"/>
    <col min="10" max="10" width="18.28515625" style="2" customWidth="1"/>
    <col min="11" max="11" width="17.5703125" style="2" customWidth="1"/>
    <col min="12" max="12" width="18.85546875" style="2" customWidth="1"/>
    <col min="13" max="16384" width="9.140625" style="2"/>
  </cols>
  <sheetData>
    <row r="1" spans="1:13" s="1" customFormat="1" ht="15.75" x14ac:dyDescent="0.25">
      <c r="A1" s="119" t="s">
        <v>66</v>
      </c>
      <c r="B1" s="119"/>
      <c r="C1" s="119"/>
      <c r="D1" s="119"/>
      <c r="E1" s="119"/>
      <c r="H1" s="13"/>
      <c r="K1" s="120" t="s">
        <v>64</v>
      </c>
      <c r="L1" s="120"/>
    </row>
    <row r="2" spans="1:13" s="1" customFormat="1" ht="18.75" x14ac:dyDescent="0.3">
      <c r="A2" s="118" t="s">
        <v>65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3" s="1" customFormat="1" ht="34.5" customHeight="1" x14ac:dyDescent="0.3">
      <c r="A3" s="146" t="s">
        <v>123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3" s="1" customFormat="1" ht="59.25" customHeight="1" thickBot="1" x14ac:dyDescent="0.3">
      <c r="A4" s="117" t="s">
        <v>92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3" ht="38.25" customHeight="1" thickBot="1" x14ac:dyDescent="0.2">
      <c r="A5" s="141" t="s">
        <v>0</v>
      </c>
      <c r="B5" s="137" t="s">
        <v>83</v>
      </c>
      <c r="C5" s="137" t="s">
        <v>12</v>
      </c>
      <c r="D5" s="139"/>
      <c r="E5" s="59" t="s">
        <v>77</v>
      </c>
      <c r="F5" s="60"/>
      <c r="G5" s="59" t="s">
        <v>78</v>
      </c>
      <c r="H5" s="60"/>
      <c r="I5" s="59" t="s">
        <v>79</v>
      </c>
      <c r="J5" s="60"/>
      <c r="K5" s="59" t="s">
        <v>80</v>
      </c>
      <c r="L5" s="60"/>
    </row>
    <row r="6" spans="1:13" ht="42.75" customHeight="1" thickBot="1" x14ac:dyDescent="0.2">
      <c r="A6" s="142"/>
      <c r="B6" s="138"/>
      <c r="C6" s="138"/>
      <c r="D6" s="140"/>
      <c r="E6" s="14" t="s">
        <v>19</v>
      </c>
      <c r="F6" s="14" t="s">
        <v>91</v>
      </c>
      <c r="G6" s="14" t="s">
        <v>19</v>
      </c>
      <c r="H6" s="14" t="s">
        <v>91</v>
      </c>
      <c r="I6" s="14" t="s">
        <v>19</v>
      </c>
      <c r="J6" s="14" t="s">
        <v>91</v>
      </c>
      <c r="K6" s="14" t="s">
        <v>19</v>
      </c>
      <c r="L6" s="14" t="s">
        <v>91</v>
      </c>
    </row>
    <row r="7" spans="1:13" s="3" customFormat="1" ht="14.25" customHeight="1" thickBot="1" x14ac:dyDescent="0.3">
      <c r="A7" s="15">
        <v>1</v>
      </c>
      <c r="B7" s="16">
        <v>2</v>
      </c>
      <c r="C7" s="79">
        <v>3</v>
      </c>
      <c r="D7" s="80"/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5">
        <v>0.05</v>
      </c>
    </row>
    <row r="8" spans="1:13" s="3" customFormat="1" ht="30" customHeight="1" thickBot="1" x14ac:dyDescent="0.3">
      <c r="A8" s="134">
        <v>1</v>
      </c>
      <c r="B8" s="61" t="s">
        <v>81</v>
      </c>
      <c r="C8" s="17" t="s">
        <v>13</v>
      </c>
      <c r="D8" s="6" t="s">
        <v>60</v>
      </c>
      <c r="E8" s="7">
        <v>0</v>
      </c>
      <c r="F8" s="8">
        <f>E8+E8*$M$7</f>
        <v>0</v>
      </c>
      <c r="G8" s="7">
        <v>0</v>
      </c>
      <c r="H8" s="8">
        <f>G8+G8*$M$7</f>
        <v>0</v>
      </c>
      <c r="I8" s="7">
        <v>0</v>
      </c>
      <c r="J8" s="8">
        <f>I8+I8*$M$7</f>
        <v>0</v>
      </c>
      <c r="K8" s="7">
        <v>0</v>
      </c>
      <c r="L8" s="8">
        <f>K8+K8*$M$7</f>
        <v>0</v>
      </c>
    </row>
    <row r="9" spans="1:13" s="3" customFormat="1" ht="30" customHeight="1" thickBot="1" x14ac:dyDescent="0.3">
      <c r="A9" s="135"/>
      <c r="B9" s="62"/>
      <c r="C9" s="17" t="s">
        <v>14</v>
      </c>
      <c r="D9" s="6" t="s">
        <v>61</v>
      </c>
      <c r="E9" s="7">
        <v>0</v>
      </c>
      <c r="F9" s="8">
        <f t="shared" ref="F9:F26" si="0">E9+E9*$M$7</f>
        <v>0</v>
      </c>
      <c r="G9" s="7">
        <v>0</v>
      </c>
      <c r="H9" s="8">
        <f t="shared" ref="H9:H26" si="1">G9+G9*M8</f>
        <v>0</v>
      </c>
      <c r="I9" s="7">
        <v>0</v>
      </c>
      <c r="J9" s="8">
        <f t="shared" ref="J9:J26" si="2">I9+I9*$M$7</f>
        <v>0</v>
      </c>
      <c r="K9" s="7">
        <v>0</v>
      </c>
      <c r="L9" s="8">
        <f t="shared" ref="L9:L26" si="3">K9+K9*$M$7</f>
        <v>0</v>
      </c>
    </row>
    <row r="10" spans="1:13" s="3" customFormat="1" ht="30" customHeight="1" thickBot="1" x14ac:dyDescent="0.3">
      <c r="A10" s="135"/>
      <c r="B10" s="62"/>
      <c r="C10" s="17" t="s">
        <v>15</v>
      </c>
      <c r="D10" s="6" t="s">
        <v>3</v>
      </c>
      <c r="E10" s="7">
        <v>0</v>
      </c>
      <c r="F10" s="8">
        <f t="shared" si="0"/>
        <v>0</v>
      </c>
      <c r="G10" s="7">
        <v>0</v>
      </c>
      <c r="H10" s="8">
        <f t="shared" si="1"/>
        <v>0</v>
      </c>
      <c r="I10" s="7">
        <v>0</v>
      </c>
      <c r="J10" s="8">
        <f t="shared" si="2"/>
        <v>0</v>
      </c>
      <c r="K10" s="7">
        <v>0</v>
      </c>
      <c r="L10" s="8">
        <f t="shared" si="3"/>
        <v>0</v>
      </c>
    </row>
    <row r="11" spans="1:13" s="3" customFormat="1" ht="30" customHeight="1" thickBot="1" x14ac:dyDescent="0.3">
      <c r="A11" s="135"/>
      <c r="B11" s="62"/>
      <c r="C11" s="17" t="s">
        <v>47</v>
      </c>
      <c r="D11" s="6" t="s">
        <v>4</v>
      </c>
      <c r="E11" s="7">
        <v>0</v>
      </c>
      <c r="F11" s="8">
        <f t="shared" si="0"/>
        <v>0</v>
      </c>
      <c r="G11" s="7">
        <v>0</v>
      </c>
      <c r="H11" s="8">
        <f t="shared" si="1"/>
        <v>0</v>
      </c>
      <c r="I11" s="7">
        <v>0</v>
      </c>
      <c r="J11" s="8">
        <f t="shared" si="2"/>
        <v>0</v>
      </c>
      <c r="K11" s="7">
        <v>0</v>
      </c>
      <c r="L11" s="8">
        <f t="shared" si="3"/>
        <v>0</v>
      </c>
    </row>
    <row r="12" spans="1:13" ht="30" customHeight="1" thickBot="1" x14ac:dyDescent="0.2">
      <c r="A12" s="135"/>
      <c r="B12" s="62"/>
      <c r="C12" s="17" t="s">
        <v>49</v>
      </c>
      <c r="D12" s="6" t="s">
        <v>56</v>
      </c>
      <c r="E12" s="7">
        <v>0</v>
      </c>
      <c r="F12" s="8">
        <f t="shared" si="0"/>
        <v>0</v>
      </c>
      <c r="G12" s="7">
        <v>0</v>
      </c>
      <c r="H12" s="8">
        <f t="shared" si="1"/>
        <v>0</v>
      </c>
      <c r="I12" s="7">
        <v>0</v>
      </c>
      <c r="J12" s="8">
        <f t="shared" si="2"/>
        <v>0</v>
      </c>
      <c r="K12" s="7">
        <v>0</v>
      </c>
      <c r="L12" s="8">
        <f t="shared" si="3"/>
        <v>0</v>
      </c>
    </row>
    <row r="13" spans="1:13" ht="30" customHeight="1" thickBot="1" x14ac:dyDescent="0.2">
      <c r="A13" s="136"/>
      <c r="B13" s="63"/>
      <c r="C13" s="17" t="s">
        <v>51</v>
      </c>
      <c r="D13" s="6" t="s">
        <v>57</v>
      </c>
      <c r="E13" s="7">
        <v>0</v>
      </c>
      <c r="F13" s="8">
        <f t="shared" si="0"/>
        <v>0</v>
      </c>
      <c r="G13" s="7">
        <v>0</v>
      </c>
      <c r="H13" s="8">
        <f t="shared" si="1"/>
        <v>0</v>
      </c>
      <c r="I13" s="7">
        <v>0</v>
      </c>
      <c r="J13" s="8">
        <f t="shared" si="2"/>
        <v>0</v>
      </c>
      <c r="K13" s="7">
        <v>0</v>
      </c>
      <c r="L13" s="8">
        <f t="shared" si="3"/>
        <v>0</v>
      </c>
    </row>
    <row r="14" spans="1:13" ht="30" customHeight="1" thickBot="1" x14ac:dyDescent="0.2">
      <c r="A14" s="76">
        <v>2</v>
      </c>
      <c r="B14" s="64" t="s">
        <v>82</v>
      </c>
      <c r="C14" s="18" t="s">
        <v>13</v>
      </c>
      <c r="D14" s="19" t="s">
        <v>44</v>
      </c>
      <c r="E14" s="9">
        <v>0</v>
      </c>
      <c r="F14" s="8">
        <f t="shared" si="0"/>
        <v>0</v>
      </c>
      <c r="G14" s="9">
        <v>0</v>
      </c>
      <c r="H14" s="8">
        <f t="shared" si="1"/>
        <v>0</v>
      </c>
      <c r="I14" s="9">
        <v>0</v>
      </c>
      <c r="J14" s="8">
        <f t="shared" si="2"/>
        <v>0</v>
      </c>
      <c r="K14" s="10">
        <v>0</v>
      </c>
      <c r="L14" s="8">
        <f t="shared" si="3"/>
        <v>0</v>
      </c>
    </row>
    <row r="15" spans="1:13" ht="30" customHeight="1" thickBot="1" x14ac:dyDescent="0.2">
      <c r="A15" s="76"/>
      <c r="B15" s="65"/>
      <c r="C15" s="18" t="s">
        <v>14</v>
      </c>
      <c r="D15" s="19" t="s">
        <v>16</v>
      </c>
      <c r="E15" s="9">
        <v>0</v>
      </c>
      <c r="F15" s="8">
        <f t="shared" si="0"/>
        <v>0</v>
      </c>
      <c r="G15" s="9">
        <v>0</v>
      </c>
      <c r="H15" s="8">
        <f t="shared" si="1"/>
        <v>0</v>
      </c>
      <c r="I15" s="9">
        <v>0</v>
      </c>
      <c r="J15" s="8">
        <f t="shared" si="2"/>
        <v>0</v>
      </c>
      <c r="K15" s="10">
        <v>0</v>
      </c>
      <c r="L15" s="8">
        <f t="shared" si="3"/>
        <v>0</v>
      </c>
    </row>
    <row r="16" spans="1:13" ht="30" customHeight="1" thickBot="1" x14ac:dyDescent="0.2">
      <c r="A16" s="76"/>
      <c r="B16" s="65"/>
      <c r="C16" s="18" t="s">
        <v>15</v>
      </c>
      <c r="D16" s="19" t="s">
        <v>17</v>
      </c>
      <c r="E16" s="9">
        <v>0</v>
      </c>
      <c r="F16" s="8">
        <f t="shared" si="0"/>
        <v>0</v>
      </c>
      <c r="G16" s="9">
        <v>0</v>
      </c>
      <c r="H16" s="8">
        <f t="shared" si="1"/>
        <v>0</v>
      </c>
      <c r="I16" s="9">
        <v>0</v>
      </c>
      <c r="J16" s="8">
        <f t="shared" si="2"/>
        <v>0</v>
      </c>
      <c r="K16" s="10">
        <v>0</v>
      </c>
      <c r="L16" s="8">
        <f t="shared" si="3"/>
        <v>0</v>
      </c>
    </row>
    <row r="17" spans="1:12" ht="35.1" customHeight="1" thickBot="1" x14ac:dyDescent="0.2">
      <c r="A17" s="76">
        <v>3</v>
      </c>
      <c r="B17" s="61" t="s">
        <v>63</v>
      </c>
      <c r="C17" s="18" t="s">
        <v>13</v>
      </c>
      <c r="D17" s="20" t="s">
        <v>45</v>
      </c>
      <c r="E17" s="11">
        <v>0</v>
      </c>
      <c r="F17" s="8">
        <f t="shared" si="0"/>
        <v>0</v>
      </c>
      <c r="G17" s="7">
        <v>0</v>
      </c>
      <c r="H17" s="8">
        <f t="shared" si="1"/>
        <v>0</v>
      </c>
      <c r="I17" s="11">
        <v>0</v>
      </c>
      <c r="J17" s="8">
        <f t="shared" si="2"/>
        <v>0</v>
      </c>
      <c r="K17" s="11">
        <v>0</v>
      </c>
      <c r="L17" s="8">
        <f t="shared" si="3"/>
        <v>0</v>
      </c>
    </row>
    <row r="18" spans="1:12" ht="35.1" customHeight="1" thickBot="1" x14ac:dyDescent="0.2">
      <c r="A18" s="76"/>
      <c r="B18" s="77"/>
      <c r="C18" s="18" t="s">
        <v>14</v>
      </c>
      <c r="D18" s="20" t="s">
        <v>46</v>
      </c>
      <c r="E18" s="11">
        <v>0</v>
      </c>
      <c r="F18" s="8">
        <f t="shared" si="0"/>
        <v>0</v>
      </c>
      <c r="G18" s="7">
        <v>0</v>
      </c>
      <c r="H18" s="8">
        <f t="shared" si="1"/>
        <v>0</v>
      </c>
      <c r="I18" s="11">
        <v>0</v>
      </c>
      <c r="J18" s="8">
        <f t="shared" si="2"/>
        <v>0</v>
      </c>
      <c r="K18" s="11">
        <v>0</v>
      </c>
      <c r="L18" s="8">
        <f t="shared" si="3"/>
        <v>0</v>
      </c>
    </row>
    <row r="19" spans="1:12" ht="35.1" customHeight="1" thickBot="1" x14ac:dyDescent="0.2">
      <c r="A19" s="76"/>
      <c r="B19" s="77"/>
      <c r="C19" s="18" t="s">
        <v>15</v>
      </c>
      <c r="D19" s="21" t="s">
        <v>87</v>
      </c>
      <c r="E19" s="11">
        <v>0</v>
      </c>
      <c r="F19" s="8">
        <f t="shared" si="0"/>
        <v>0</v>
      </c>
      <c r="G19" s="7">
        <v>0</v>
      </c>
      <c r="H19" s="8">
        <f t="shared" si="1"/>
        <v>0</v>
      </c>
      <c r="I19" s="11">
        <v>0</v>
      </c>
      <c r="J19" s="8">
        <f t="shared" si="2"/>
        <v>0</v>
      </c>
      <c r="K19" s="11">
        <v>0</v>
      </c>
      <c r="L19" s="8">
        <f t="shared" si="3"/>
        <v>0</v>
      </c>
    </row>
    <row r="20" spans="1:12" ht="35.1" customHeight="1" thickBot="1" x14ac:dyDescent="0.2">
      <c r="A20" s="76"/>
      <c r="B20" s="77"/>
      <c r="C20" s="18" t="s">
        <v>47</v>
      </c>
      <c r="D20" s="22" t="s">
        <v>88</v>
      </c>
      <c r="E20" s="11">
        <v>0</v>
      </c>
      <c r="F20" s="8">
        <f t="shared" si="0"/>
        <v>0</v>
      </c>
      <c r="G20" s="7">
        <v>0</v>
      </c>
      <c r="H20" s="8">
        <f t="shared" si="1"/>
        <v>0</v>
      </c>
      <c r="I20" s="11">
        <v>0</v>
      </c>
      <c r="J20" s="8">
        <f t="shared" si="2"/>
        <v>0</v>
      </c>
      <c r="K20" s="11">
        <v>0</v>
      </c>
      <c r="L20" s="8">
        <f t="shared" si="3"/>
        <v>0</v>
      </c>
    </row>
    <row r="21" spans="1:12" ht="35.1" customHeight="1" thickBot="1" x14ac:dyDescent="0.2">
      <c r="A21" s="76"/>
      <c r="B21" s="77"/>
      <c r="C21" s="18" t="s">
        <v>49</v>
      </c>
      <c r="D21" s="20" t="s">
        <v>48</v>
      </c>
      <c r="E21" s="11">
        <v>0</v>
      </c>
      <c r="F21" s="8">
        <f t="shared" si="0"/>
        <v>0</v>
      </c>
      <c r="G21" s="7">
        <v>0</v>
      </c>
      <c r="H21" s="8">
        <f t="shared" si="1"/>
        <v>0</v>
      </c>
      <c r="I21" s="11">
        <v>0</v>
      </c>
      <c r="J21" s="8">
        <f t="shared" si="2"/>
        <v>0</v>
      </c>
      <c r="K21" s="11">
        <v>0</v>
      </c>
      <c r="L21" s="8">
        <f t="shared" si="3"/>
        <v>0</v>
      </c>
    </row>
    <row r="22" spans="1:12" ht="35.1" customHeight="1" thickBot="1" x14ac:dyDescent="0.2">
      <c r="A22" s="76"/>
      <c r="B22" s="77"/>
      <c r="C22" s="18" t="s">
        <v>51</v>
      </c>
      <c r="D22" s="20" t="s">
        <v>50</v>
      </c>
      <c r="E22" s="11">
        <v>0</v>
      </c>
      <c r="F22" s="8">
        <f t="shared" si="0"/>
        <v>0</v>
      </c>
      <c r="G22" s="7">
        <v>0</v>
      </c>
      <c r="H22" s="8">
        <f t="shared" si="1"/>
        <v>0</v>
      </c>
      <c r="I22" s="11">
        <v>0</v>
      </c>
      <c r="J22" s="8">
        <f t="shared" si="2"/>
        <v>0</v>
      </c>
      <c r="K22" s="11">
        <v>0</v>
      </c>
      <c r="L22" s="8">
        <f t="shared" si="3"/>
        <v>0</v>
      </c>
    </row>
    <row r="23" spans="1:12" ht="35.1" customHeight="1" thickBot="1" x14ac:dyDescent="0.2">
      <c r="A23" s="76"/>
      <c r="B23" s="77"/>
      <c r="C23" s="18" t="s">
        <v>53</v>
      </c>
      <c r="D23" s="20" t="s">
        <v>52</v>
      </c>
      <c r="E23" s="11">
        <v>0</v>
      </c>
      <c r="F23" s="8">
        <f t="shared" si="0"/>
        <v>0</v>
      </c>
      <c r="G23" s="7">
        <v>0</v>
      </c>
      <c r="H23" s="8">
        <f t="shared" si="1"/>
        <v>0</v>
      </c>
      <c r="I23" s="11">
        <v>0</v>
      </c>
      <c r="J23" s="8">
        <f t="shared" si="2"/>
        <v>0</v>
      </c>
      <c r="K23" s="11">
        <v>0</v>
      </c>
      <c r="L23" s="8">
        <f t="shared" si="3"/>
        <v>0</v>
      </c>
    </row>
    <row r="24" spans="1:12" ht="35.1" customHeight="1" thickBot="1" x14ac:dyDescent="0.2">
      <c r="A24" s="76"/>
      <c r="B24" s="77"/>
      <c r="C24" s="18" t="s">
        <v>55</v>
      </c>
      <c r="D24" s="20" t="s">
        <v>54</v>
      </c>
      <c r="E24" s="11">
        <v>0</v>
      </c>
      <c r="F24" s="8">
        <f t="shared" si="0"/>
        <v>0</v>
      </c>
      <c r="G24" s="7">
        <v>0</v>
      </c>
      <c r="H24" s="8">
        <f t="shared" si="1"/>
        <v>0</v>
      </c>
      <c r="I24" s="11">
        <v>0</v>
      </c>
      <c r="J24" s="8">
        <f t="shared" si="2"/>
        <v>0</v>
      </c>
      <c r="K24" s="11">
        <v>0</v>
      </c>
      <c r="L24" s="8">
        <f t="shared" si="3"/>
        <v>0</v>
      </c>
    </row>
    <row r="25" spans="1:12" ht="35.1" customHeight="1" thickBot="1" x14ac:dyDescent="0.2">
      <c r="A25" s="76"/>
      <c r="B25" s="77"/>
      <c r="C25" s="18" t="s">
        <v>58</v>
      </c>
      <c r="D25" s="22" t="s">
        <v>89</v>
      </c>
      <c r="E25" s="11">
        <v>0</v>
      </c>
      <c r="F25" s="8">
        <f t="shared" si="0"/>
        <v>0</v>
      </c>
      <c r="G25" s="7">
        <v>0</v>
      </c>
      <c r="H25" s="8">
        <f t="shared" si="1"/>
        <v>0</v>
      </c>
      <c r="I25" s="11">
        <v>0</v>
      </c>
      <c r="J25" s="8">
        <f t="shared" si="2"/>
        <v>0</v>
      </c>
      <c r="K25" s="11">
        <v>0</v>
      </c>
      <c r="L25" s="8">
        <f t="shared" si="3"/>
        <v>0</v>
      </c>
    </row>
    <row r="26" spans="1:12" ht="35.1" customHeight="1" thickBot="1" x14ac:dyDescent="0.2">
      <c r="A26" s="76"/>
      <c r="B26" s="78"/>
      <c r="C26" s="18" t="s">
        <v>59</v>
      </c>
      <c r="D26" s="22" t="s">
        <v>90</v>
      </c>
      <c r="E26" s="11">
        <v>0</v>
      </c>
      <c r="F26" s="8">
        <f t="shared" si="0"/>
        <v>0</v>
      </c>
      <c r="G26" s="7">
        <v>0</v>
      </c>
      <c r="H26" s="8">
        <f t="shared" si="1"/>
        <v>0</v>
      </c>
      <c r="I26" s="11">
        <v>0</v>
      </c>
      <c r="J26" s="8">
        <f t="shared" si="2"/>
        <v>0</v>
      </c>
      <c r="K26" s="11">
        <v>0</v>
      </c>
      <c r="L26" s="8">
        <f t="shared" si="3"/>
        <v>0</v>
      </c>
    </row>
    <row r="27" spans="1:12" ht="21.75" customHeight="1" thickBot="1" x14ac:dyDescent="0.2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</row>
    <row r="28" spans="1:12" ht="29.25" customHeight="1" thickBot="1" x14ac:dyDescent="0.2">
      <c r="A28" s="125" t="s">
        <v>8</v>
      </c>
      <c r="B28" s="126"/>
      <c r="C28" s="126"/>
      <c r="D28" s="126"/>
      <c r="E28" s="126"/>
      <c r="F28" s="126"/>
      <c r="G28" s="127"/>
      <c r="H28" s="132" t="s">
        <v>18</v>
      </c>
      <c r="I28" s="124" t="s">
        <v>1</v>
      </c>
      <c r="J28" s="124"/>
      <c r="K28" s="124" t="s">
        <v>2</v>
      </c>
      <c r="L28" s="124"/>
    </row>
    <row r="29" spans="1:12" ht="45" customHeight="1" thickBot="1" x14ac:dyDescent="0.2">
      <c r="A29" s="128"/>
      <c r="B29" s="129"/>
      <c r="C29" s="130"/>
      <c r="D29" s="129"/>
      <c r="E29" s="129"/>
      <c r="F29" s="129"/>
      <c r="G29" s="131"/>
      <c r="H29" s="133"/>
      <c r="I29" s="23" t="s">
        <v>20</v>
      </c>
      <c r="J29" s="23" t="s">
        <v>21</v>
      </c>
      <c r="K29" s="23" t="s">
        <v>20</v>
      </c>
      <c r="L29" s="23" t="s">
        <v>21</v>
      </c>
    </row>
    <row r="30" spans="1:12" ht="35.1" customHeight="1" thickBot="1" x14ac:dyDescent="0.2">
      <c r="A30" s="87">
        <v>4</v>
      </c>
      <c r="B30" s="47" t="s">
        <v>67</v>
      </c>
      <c r="C30" s="121" t="s">
        <v>68</v>
      </c>
      <c r="D30" s="143" t="s">
        <v>94</v>
      </c>
      <c r="E30" s="144"/>
      <c r="F30" s="144"/>
      <c r="G30" s="109" t="s">
        <v>3</v>
      </c>
      <c r="H30" s="91">
        <v>15</v>
      </c>
      <c r="I30" s="51"/>
      <c r="J30" s="51"/>
      <c r="K30" s="103">
        <f>(G10*H30)+(G14*H30)+G17</f>
        <v>0</v>
      </c>
      <c r="L30" s="103">
        <f>K30+K30*$M$7</f>
        <v>0</v>
      </c>
    </row>
    <row r="31" spans="1:12" ht="35.1" customHeight="1" thickBot="1" x14ac:dyDescent="0.2">
      <c r="A31" s="87"/>
      <c r="B31" s="48"/>
      <c r="C31" s="122"/>
      <c r="D31" s="143"/>
      <c r="E31" s="144"/>
      <c r="F31" s="144"/>
      <c r="G31" s="110"/>
      <c r="H31" s="105"/>
      <c r="I31" s="52"/>
      <c r="J31" s="52"/>
      <c r="K31" s="104"/>
      <c r="L31" s="104"/>
    </row>
    <row r="32" spans="1:12" ht="35.1" customHeight="1" thickBot="1" x14ac:dyDescent="0.2">
      <c r="A32" s="87"/>
      <c r="B32" s="48"/>
      <c r="C32" s="122"/>
      <c r="D32" s="111" t="s">
        <v>110</v>
      </c>
      <c r="E32" s="111"/>
      <c r="F32" s="112"/>
      <c r="G32" s="109" t="s">
        <v>3</v>
      </c>
      <c r="H32" s="91">
        <v>15</v>
      </c>
      <c r="I32" s="51"/>
      <c r="J32" s="51"/>
      <c r="K32" s="103">
        <f>(I10*H32)+(I14*H32)+I17</f>
        <v>0</v>
      </c>
      <c r="L32" s="103">
        <f t="shared" ref="L32" si="4">K32+K32*$M$7</f>
        <v>0</v>
      </c>
    </row>
    <row r="33" spans="1:12" ht="35.1" customHeight="1" thickBot="1" x14ac:dyDescent="0.2">
      <c r="A33" s="87"/>
      <c r="B33" s="48"/>
      <c r="C33" s="122"/>
      <c r="D33" s="113"/>
      <c r="E33" s="113"/>
      <c r="F33" s="114"/>
      <c r="G33" s="110"/>
      <c r="H33" s="105"/>
      <c r="I33" s="52"/>
      <c r="J33" s="52"/>
      <c r="K33" s="104"/>
      <c r="L33" s="104"/>
    </row>
    <row r="34" spans="1:12" ht="35.1" customHeight="1" thickBot="1" x14ac:dyDescent="0.2">
      <c r="A34" s="87"/>
      <c r="B34" s="48"/>
      <c r="C34" s="122"/>
      <c r="D34" s="115" t="s">
        <v>111</v>
      </c>
      <c r="E34" s="116"/>
      <c r="F34" s="116"/>
      <c r="G34" s="109" t="s">
        <v>3</v>
      </c>
      <c r="H34" s="91">
        <v>15</v>
      </c>
      <c r="I34" s="51"/>
      <c r="J34" s="51"/>
      <c r="K34" s="103">
        <f>(K10*H34)+(K14*H34)+K17</f>
        <v>0</v>
      </c>
      <c r="L34" s="103">
        <f t="shared" ref="L34" si="5">K34+K34*$M$7</f>
        <v>0</v>
      </c>
    </row>
    <row r="35" spans="1:12" ht="35.1" customHeight="1" thickBot="1" x14ac:dyDescent="0.2">
      <c r="A35" s="87"/>
      <c r="B35" s="48"/>
      <c r="C35" s="123"/>
      <c r="D35" s="115"/>
      <c r="E35" s="116"/>
      <c r="F35" s="116"/>
      <c r="G35" s="110"/>
      <c r="H35" s="105"/>
      <c r="I35" s="52"/>
      <c r="J35" s="52"/>
      <c r="K35" s="104"/>
      <c r="L35" s="104"/>
    </row>
    <row r="36" spans="1:12" ht="35.1" customHeight="1" thickBot="1" x14ac:dyDescent="0.2">
      <c r="A36" s="87"/>
      <c r="B36" s="49"/>
      <c r="C36" s="121" t="s">
        <v>95</v>
      </c>
      <c r="D36" s="116" t="s">
        <v>112</v>
      </c>
      <c r="E36" s="116"/>
      <c r="F36" s="116"/>
      <c r="G36" s="109" t="s">
        <v>3</v>
      </c>
      <c r="H36" s="91">
        <v>15</v>
      </c>
      <c r="I36" s="66">
        <f>(E10*H36)+(E14*H36)+E18</f>
        <v>0</v>
      </c>
      <c r="J36" s="66">
        <f>I36+I36*M7</f>
        <v>0</v>
      </c>
      <c r="K36" s="106"/>
      <c r="L36" s="106"/>
    </row>
    <row r="37" spans="1:12" ht="35.1" customHeight="1" thickBot="1" x14ac:dyDescent="0.2">
      <c r="A37" s="87"/>
      <c r="B37" s="49"/>
      <c r="C37" s="123"/>
      <c r="D37" s="116"/>
      <c r="E37" s="116"/>
      <c r="F37" s="116"/>
      <c r="G37" s="110"/>
      <c r="H37" s="105"/>
      <c r="I37" s="67"/>
      <c r="J37" s="67"/>
      <c r="K37" s="107"/>
      <c r="L37" s="107"/>
    </row>
    <row r="38" spans="1:12" ht="35.1" customHeight="1" thickBot="1" x14ac:dyDescent="0.2">
      <c r="A38" s="87"/>
      <c r="B38" s="49"/>
      <c r="C38" s="121" t="s">
        <v>69</v>
      </c>
      <c r="D38" s="116" t="s">
        <v>113</v>
      </c>
      <c r="E38" s="116"/>
      <c r="F38" s="116"/>
      <c r="G38" s="24" t="s">
        <v>3</v>
      </c>
      <c r="H38" s="25">
        <v>10</v>
      </c>
      <c r="I38" s="51"/>
      <c r="J38" s="51"/>
      <c r="K38" s="103">
        <f>(G10*H38)+(G11*H39)+(G15*15)+G19</f>
        <v>0</v>
      </c>
      <c r="L38" s="103">
        <f t="shared" ref="L38" si="6">K38+K38*$M$7</f>
        <v>0</v>
      </c>
    </row>
    <row r="39" spans="1:12" ht="35.1" customHeight="1" thickBot="1" x14ac:dyDescent="0.2">
      <c r="A39" s="87"/>
      <c r="B39" s="49"/>
      <c r="C39" s="122"/>
      <c r="D39" s="116"/>
      <c r="E39" s="116"/>
      <c r="F39" s="116"/>
      <c r="G39" s="24" t="s">
        <v>4</v>
      </c>
      <c r="H39" s="25">
        <v>5</v>
      </c>
      <c r="I39" s="52"/>
      <c r="J39" s="52"/>
      <c r="K39" s="104"/>
      <c r="L39" s="104"/>
    </row>
    <row r="40" spans="1:12" ht="35.1" customHeight="1" thickBot="1" x14ac:dyDescent="0.2">
      <c r="A40" s="87"/>
      <c r="B40" s="49"/>
      <c r="C40" s="122"/>
      <c r="D40" s="116" t="s">
        <v>114</v>
      </c>
      <c r="E40" s="116"/>
      <c r="F40" s="116"/>
      <c r="G40" s="24" t="s">
        <v>3</v>
      </c>
      <c r="H40" s="25">
        <v>10</v>
      </c>
      <c r="I40" s="51"/>
      <c r="J40" s="51"/>
      <c r="K40" s="103">
        <f>(G10*H40)+(G11*H41)+(G14*15)+G21</f>
        <v>0</v>
      </c>
      <c r="L40" s="103">
        <f t="shared" ref="L40" si="7">K40+K40*$M$7</f>
        <v>0</v>
      </c>
    </row>
    <row r="41" spans="1:12" ht="35.1" customHeight="1" thickBot="1" x14ac:dyDescent="0.2">
      <c r="A41" s="87"/>
      <c r="B41" s="49"/>
      <c r="C41" s="122"/>
      <c r="D41" s="116"/>
      <c r="E41" s="116"/>
      <c r="F41" s="116"/>
      <c r="G41" s="24" t="s">
        <v>4</v>
      </c>
      <c r="H41" s="25">
        <v>5</v>
      </c>
      <c r="I41" s="52"/>
      <c r="J41" s="52"/>
      <c r="K41" s="104"/>
      <c r="L41" s="104"/>
    </row>
    <row r="42" spans="1:12" ht="35.1" customHeight="1" thickBot="1" x14ac:dyDescent="0.2">
      <c r="A42" s="87"/>
      <c r="B42" s="49"/>
      <c r="C42" s="122"/>
      <c r="D42" s="116" t="s">
        <v>115</v>
      </c>
      <c r="E42" s="116"/>
      <c r="F42" s="116"/>
      <c r="G42" s="24" t="s">
        <v>3</v>
      </c>
      <c r="H42" s="25">
        <v>10</v>
      </c>
      <c r="I42" s="51"/>
      <c r="J42" s="51"/>
      <c r="K42" s="103">
        <f>(I10*H42)+(I11*H43)+(I15*15)+I19</f>
        <v>0</v>
      </c>
      <c r="L42" s="103">
        <f t="shared" ref="L42" si="8">K42+K42*$M$7</f>
        <v>0</v>
      </c>
    </row>
    <row r="43" spans="1:12" ht="35.1" customHeight="1" thickBot="1" x14ac:dyDescent="0.2">
      <c r="A43" s="87"/>
      <c r="B43" s="49"/>
      <c r="C43" s="122"/>
      <c r="D43" s="116"/>
      <c r="E43" s="116"/>
      <c r="F43" s="116"/>
      <c r="G43" s="24" t="s">
        <v>4</v>
      </c>
      <c r="H43" s="25">
        <v>5</v>
      </c>
      <c r="I43" s="52"/>
      <c r="J43" s="52"/>
      <c r="K43" s="104"/>
      <c r="L43" s="104"/>
    </row>
    <row r="44" spans="1:12" ht="35.1" customHeight="1" thickBot="1" x14ac:dyDescent="0.2">
      <c r="A44" s="87"/>
      <c r="B44" s="49"/>
      <c r="C44" s="122"/>
      <c r="D44" s="70" t="s">
        <v>116</v>
      </c>
      <c r="E44" s="71"/>
      <c r="F44" s="72"/>
      <c r="G44" s="24" t="s">
        <v>3</v>
      </c>
      <c r="H44" s="25">
        <v>10</v>
      </c>
      <c r="I44" s="51"/>
      <c r="J44" s="51"/>
      <c r="K44" s="103">
        <f>(I10*H44)+(I11*H45)+(I14*15)+I21</f>
        <v>0</v>
      </c>
      <c r="L44" s="103">
        <f t="shared" ref="L44" si="9">K44+K44*$M$7</f>
        <v>0</v>
      </c>
    </row>
    <row r="45" spans="1:12" ht="35.1" customHeight="1" thickBot="1" x14ac:dyDescent="0.2">
      <c r="A45" s="87"/>
      <c r="B45" s="49"/>
      <c r="C45" s="122"/>
      <c r="D45" s="73"/>
      <c r="E45" s="74"/>
      <c r="F45" s="75"/>
      <c r="G45" s="24" t="s">
        <v>4</v>
      </c>
      <c r="H45" s="25">
        <v>5</v>
      </c>
      <c r="I45" s="52"/>
      <c r="J45" s="52"/>
      <c r="K45" s="104"/>
      <c r="L45" s="104"/>
    </row>
    <row r="46" spans="1:12" ht="35.1" customHeight="1" thickBot="1" x14ac:dyDescent="0.2">
      <c r="A46" s="87"/>
      <c r="B46" s="49"/>
      <c r="C46" s="122"/>
      <c r="D46" s="70" t="s">
        <v>117</v>
      </c>
      <c r="E46" s="71"/>
      <c r="F46" s="72"/>
      <c r="G46" s="24" t="s">
        <v>3</v>
      </c>
      <c r="H46" s="25">
        <v>10</v>
      </c>
      <c r="I46" s="51"/>
      <c r="J46" s="51"/>
      <c r="K46" s="103">
        <f>(K10*H46)+(K11*H47)+(K15*15)+K19</f>
        <v>0</v>
      </c>
      <c r="L46" s="103">
        <f t="shared" ref="L46" si="10">K46+K46*$M$7</f>
        <v>0</v>
      </c>
    </row>
    <row r="47" spans="1:12" ht="35.1" customHeight="1" thickBot="1" x14ac:dyDescent="0.2">
      <c r="A47" s="87"/>
      <c r="B47" s="49"/>
      <c r="C47" s="122"/>
      <c r="D47" s="73"/>
      <c r="E47" s="74"/>
      <c r="F47" s="75"/>
      <c r="G47" s="24" t="s">
        <v>4</v>
      </c>
      <c r="H47" s="25">
        <v>5</v>
      </c>
      <c r="I47" s="52"/>
      <c r="J47" s="52"/>
      <c r="K47" s="104"/>
      <c r="L47" s="104"/>
    </row>
    <row r="48" spans="1:12" ht="35.1" customHeight="1" thickBot="1" x14ac:dyDescent="0.2">
      <c r="A48" s="87"/>
      <c r="B48" s="49"/>
      <c r="C48" s="122"/>
      <c r="D48" s="70" t="s">
        <v>118</v>
      </c>
      <c r="E48" s="71"/>
      <c r="F48" s="72"/>
      <c r="G48" s="24" t="s">
        <v>3</v>
      </c>
      <c r="H48" s="25">
        <v>10</v>
      </c>
      <c r="I48" s="51"/>
      <c r="J48" s="51"/>
      <c r="K48" s="103">
        <f>(K10*H48)+(K11*H49)+(K14*15)+K21</f>
        <v>0</v>
      </c>
      <c r="L48" s="103">
        <f t="shared" ref="L48" si="11">K48+K48*$M$7</f>
        <v>0</v>
      </c>
    </row>
    <row r="49" spans="1:12" ht="35.1" customHeight="1" thickBot="1" x14ac:dyDescent="0.2">
      <c r="A49" s="87"/>
      <c r="B49" s="49"/>
      <c r="C49" s="123"/>
      <c r="D49" s="73"/>
      <c r="E49" s="74"/>
      <c r="F49" s="75"/>
      <c r="G49" s="24" t="s">
        <v>4</v>
      </c>
      <c r="H49" s="25">
        <v>5</v>
      </c>
      <c r="I49" s="52"/>
      <c r="J49" s="52"/>
      <c r="K49" s="104"/>
      <c r="L49" s="104"/>
    </row>
    <row r="50" spans="1:12" ht="35.1" customHeight="1" thickBot="1" x14ac:dyDescent="0.2">
      <c r="A50" s="87"/>
      <c r="B50" s="49"/>
      <c r="C50" s="121" t="s">
        <v>96</v>
      </c>
      <c r="D50" s="70" t="s">
        <v>120</v>
      </c>
      <c r="E50" s="71"/>
      <c r="F50" s="72"/>
      <c r="G50" s="24" t="s">
        <v>3</v>
      </c>
      <c r="H50" s="25">
        <v>10</v>
      </c>
      <c r="I50" s="66">
        <f>(E10*H50)+(E11*H51)+(E14*15)+E22</f>
        <v>0</v>
      </c>
      <c r="J50" s="66">
        <f>I50+I50*M7</f>
        <v>0</v>
      </c>
      <c r="K50" s="51"/>
      <c r="L50" s="68"/>
    </row>
    <row r="51" spans="1:12" ht="35.1" customHeight="1" thickBot="1" x14ac:dyDescent="0.2">
      <c r="A51" s="87"/>
      <c r="B51" s="49"/>
      <c r="C51" s="145"/>
      <c r="D51" s="73"/>
      <c r="E51" s="74"/>
      <c r="F51" s="75"/>
      <c r="G51" s="24" t="s">
        <v>4</v>
      </c>
      <c r="H51" s="25">
        <v>5</v>
      </c>
      <c r="I51" s="67"/>
      <c r="J51" s="67"/>
      <c r="K51" s="52"/>
      <c r="L51" s="69"/>
    </row>
    <row r="52" spans="1:12" ht="35.1" customHeight="1" thickBot="1" x14ac:dyDescent="0.2">
      <c r="A52" s="87"/>
      <c r="B52" s="49"/>
      <c r="C52" s="108" t="s">
        <v>70</v>
      </c>
      <c r="D52" s="70" t="s">
        <v>119</v>
      </c>
      <c r="E52" s="71"/>
      <c r="F52" s="72"/>
      <c r="G52" s="24" t="s">
        <v>3</v>
      </c>
      <c r="H52" s="25">
        <v>10</v>
      </c>
      <c r="I52" s="51"/>
      <c r="J52" s="51"/>
      <c r="K52" s="43">
        <f>(I10*H52)+(I11*H53)+(I14*15)+I22</f>
        <v>0</v>
      </c>
      <c r="L52" s="45">
        <f t="shared" ref="L52:L82" si="12">K52+K52*$M$7</f>
        <v>0</v>
      </c>
    </row>
    <row r="53" spans="1:12" ht="35.1" customHeight="1" thickBot="1" x14ac:dyDescent="0.2">
      <c r="A53" s="87"/>
      <c r="B53" s="49"/>
      <c r="C53" s="108"/>
      <c r="D53" s="73"/>
      <c r="E53" s="74"/>
      <c r="F53" s="75"/>
      <c r="G53" s="24" t="s">
        <v>4</v>
      </c>
      <c r="H53" s="25">
        <v>5</v>
      </c>
      <c r="I53" s="52"/>
      <c r="J53" s="52"/>
      <c r="K53" s="44"/>
      <c r="L53" s="46"/>
    </row>
    <row r="54" spans="1:12" ht="35.1" customHeight="1" thickBot="1" x14ac:dyDescent="0.2">
      <c r="A54" s="87"/>
      <c r="B54" s="49"/>
      <c r="C54" s="108"/>
      <c r="D54" s="70" t="s">
        <v>121</v>
      </c>
      <c r="E54" s="71"/>
      <c r="F54" s="72"/>
      <c r="G54" s="24" t="s">
        <v>3</v>
      </c>
      <c r="H54" s="25">
        <v>10</v>
      </c>
      <c r="I54" s="51"/>
      <c r="J54" s="51"/>
      <c r="K54" s="43">
        <f>(K10*H54)+(K11*H55)+(K14*15)+K22</f>
        <v>0</v>
      </c>
      <c r="L54" s="45">
        <f t="shared" si="12"/>
        <v>0</v>
      </c>
    </row>
    <row r="55" spans="1:12" ht="35.1" customHeight="1" thickBot="1" x14ac:dyDescent="0.2">
      <c r="A55" s="87"/>
      <c r="B55" s="49"/>
      <c r="C55" s="108"/>
      <c r="D55" s="73"/>
      <c r="E55" s="74"/>
      <c r="F55" s="75"/>
      <c r="G55" s="24" t="s">
        <v>4</v>
      </c>
      <c r="H55" s="25">
        <v>5</v>
      </c>
      <c r="I55" s="52"/>
      <c r="J55" s="52"/>
      <c r="K55" s="44"/>
      <c r="L55" s="46"/>
    </row>
    <row r="56" spans="1:12" ht="35.1" customHeight="1" thickBot="1" x14ac:dyDescent="0.2">
      <c r="A56" s="87"/>
      <c r="B56" s="49"/>
      <c r="C56" s="108" t="s">
        <v>71</v>
      </c>
      <c r="D56" s="53" t="s">
        <v>97</v>
      </c>
      <c r="E56" s="54"/>
      <c r="F56" s="55"/>
      <c r="G56" s="24" t="s">
        <v>56</v>
      </c>
      <c r="H56" s="25">
        <v>20</v>
      </c>
      <c r="I56" s="51"/>
      <c r="J56" s="51"/>
      <c r="K56" s="43">
        <f>(I12*H56)+(I13*H57)+(I15*30)+I25</f>
        <v>0</v>
      </c>
      <c r="L56" s="45">
        <f t="shared" si="12"/>
        <v>0</v>
      </c>
    </row>
    <row r="57" spans="1:12" ht="35.1" customHeight="1" thickBot="1" x14ac:dyDescent="0.2">
      <c r="A57" s="87"/>
      <c r="B57" s="49"/>
      <c r="C57" s="108"/>
      <c r="D57" s="56"/>
      <c r="E57" s="57"/>
      <c r="F57" s="58"/>
      <c r="G57" s="24" t="s">
        <v>57</v>
      </c>
      <c r="H57" s="25">
        <v>10</v>
      </c>
      <c r="I57" s="52"/>
      <c r="J57" s="52"/>
      <c r="K57" s="44"/>
      <c r="L57" s="46"/>
    </row>
    <row r="58" spans="1:12" ht="35.1" customHeight="1" thickBot="1" x14ac:dyDescent="0.2">
      <c r="A58" s="87"/>
      <c r="B58" s="49"/>
      <c r="C58" s="108"/>
      <c r="D58" s="53" t="s">
        <v>98</v>
      </c>
      <c r="E58" s="54"/>
      <c r="F58" s="55"/>
      <c r="G58" s="24" t="s">
        <v>56</v>
      </c>
      <c r="H58" s="25">
        <v>10</v>
      </c>
      <c r="I58" s="51"/>
      <c r="J58" s="51"/>
      <c r="K58" s="43">
        <f>(I12*H58)+(I13*H59)+(I16*15)+I26</f>
        <v>0</v>
      </c>
      <c r="L58" s="45">
        <f t="shared" si="12"/>
        <v>0</v>
      </c>
    </row>
    <row r="59" spans="1:12" ht="35.1" customHeight="1" thickBot="1" x14ac:dyDescent="0.2">
      <c r="A59" s="87"/>
      <c r="B59" s="49"/>
      <c r="C59" s="108"/>
      <c r="D59" s="56"/>
      <c r="E59" s="57"/>
      <c r="F59" s="58"/>
      <c r="G59" s="24" t="s">
        <v>57</v>
      </c>
      <c r="H59" s="25">
        <v>5</v>
      </c>
      <c r="I59" s="52"/>
      <c r="J59" s="52"/>
      <c r="K59" s="44"/>
      <c r="L59" s="46"/>
    </row>
    <row r="60" spans="1:12" ht="35.1" customHeight="1" thickBot="1" x14ac:dyDescent="0.2">
      <c r="A60" s="87"/>
      <c r="B60" s="49"/>
      <c r="C60" s="108"/>
      <c r="D60" s="53" t="s">
        <v>99</v>
      </c>
      <c r="E60" s="54"/>
      <c r="F60" s="55"/>
      <c r="G60" s="24" t="s">
        <v>56</v>
      </c>
      <c r="H60" s="25">
        <v>20</v>
      </c>
      <c r="I60" s="51"/>
      <c r="J60" s="51"/>
      <c r="K60" s="43">
        <f>(K12*H60)+(K13*H61)+(K15*30)+K20</f>
        <v>0</v>
      </c>
      <c r="L60" s="45">
        <f t="shared" si="12"/>
        <v>0</v>
      </c>
    </row>
    <row r="61" spans="1:12" ht="35.1" customHeight="1" thickBot="1" x14ac:dyDescent="0.2">
      <c r="A61" s="87"/>
      <c r="B61" s="49"/>
      <c r="C61" s="108"/>
      <c r="D61" s="56"/>
      <c r="E61" s="57"/>
      <c r="F61" s="58"/>
      <c r="G61" s="24" t="s">
        <v>57</v>
      </c>
      <c r="H61" s="25">
        <v>10</v>
      </c>
      <c r="I61" s="52"/>
      <c r="J61" s="52"/>
      <c r="K61" s="44"/>
      <c r="L61" s="46"/>
    </row>
    <row r="62" spans="1:12" ht="35.1" customHeight="1" thickBot="1" x14ac:dyDescent="0.2">
      <c r="A62" s="87"/>
      <c r="B62" s="49"/>
      <c r="C62" s="108"/>
      <c r="D62" s="53" t="s">
        <v>100</v>
      </c>
      <c r="E62" s="54"/>
      <c r="F62" s="55"/>
      <c r="G62" s="24" t="s">
        <v>56</v>
      </c>
      <c r="H62" s="25">
        <v>10</v>
      </c>
      <c r="I62" s="51"/>
      <c r="J62" s="51"/>
      <c r="K62" s="43">
        <f>(K12*H62)+(K13*H63)+(K16*15)+K26</f>
        <v>0</v>
      </c>
      <c r="L62" s="45">
        <f t="shared" si="12"/>
        <v>0</v>
      </c>
    </row>
    <row r="63" spans="1:12" ht="35.1" customHeight="1" thickBot="1" x14ac:dyDescent="0.2">
      <c r="A63" s="87"/>
      <c r="B63" s="49"/>
      <c r="C63" s="108"/>
      <c r="D63" s="56"/>
      <c r="E63" s="57"/>
      <c r="F63" s="58"/>
      <c r="G63" s="24" t="s">
        <v>57</v>
      </c>
      <c r="H63" s="25">
        <v>5</v>
      </c>
      <c r="I63" s="52"/>
      <c r="J63" s="52"/>
      <c r="K63" s="44"/>
      <c r="L63" s="46"/>
    </row>
    <row r="64" spans="1:12" ht="35.1" customHeight="1" thickBot="1" x14ac:dyDescent="0.2">
      <c r="A64" s="87"/>
      <c r="B64" s="49"/>
      <c r="C64" s="108" t="s">
        <v>72</v>
      </c>
      <c r="D64" s="53" t="s">
        <v>124</v>
      </c>
      <c r="E64" s="54"/>
      <c r="F64" s="55"/>
      <c r="G64" s="109" t="s">
        <v>56</v>
      </c>
      <c r="H64" s="91">
        <v>15</v>
      </c>
      <c r="I64" s="51"/>
      <c r="J64" s="51"/>
      <c r="K64" s="43">
        <f>(K12*H64)+(K14*H64)+K22</f>
        <v>0</v>
      </c>
      <c r="L64" s="45">
        <f t="shared" si="12"/>
        <v>0</v>
      </c>
    </row>
    <row r="65" spans="1:12" ht="35.1" customHeight="1" thickBot="1" x14ac:dyDescent="0.2">
      <c r="A65" s="87"/>
      <c r="B65" s="49"/>
      <c r="C65" s="108"/>
      <c r="D65" s="56"/>
      <c r="E65" s="57"/>
      <c r="F65" s="58"/>
      <c r="G65" s="110"/>
      <c r="H65" s="105"/>
      <c r="I65" s="52"/>
      <c r="J65" s="52"/>
      <c r="K65" s="44"/>
      <c r="L65" s="46"/>
    </row>
    <row r="66" spans="1:12" ht="35.1" customHeight="1" thickBot="1" x14ac:dyDescent="0.2">
      <c r="A66" s="87"/>
      <c r="B66" s="49"/>
      <c r="C66" s="108" t="s">
        <v>73</v>
      </c>
      <c r="D66" s="53" t="s">
        <v>101</v>
      </c>
      <c r="E66" s="54"/>
      <c r="F66" s="55"/>
      <c r="G66" s="24" t="s">
        <v>56</v>
      </c>
      <c r="H66" s="25">
        <v>10</v>
      </c>
      <c r="I66" s="51"/>
      <c r="J66" s="51"/>
      <c r="K66" s="43">
        <f>(K12*H66)+(K13*H67)+(K14*15)+K22</f>
        <v>0</v>
      </c>
      <c r="L66" s="45">
        <f t="shared" si="12"/>
        <v>0</v>
      </c>
    </row>
    <row r="67" spans="1:12" ht="35.1" customHeight="1" thickBot="1" x14ac:dyDescent="0.2">
      <c r="A67" s="87"/>
      <c r="B67" s="49"/>
      <c r="C67" s="108"/>
      <c r="D67" s="56"/>
      <c r="E67" s="57"/>
      <c r="F67" s="58"/>
      <c r="G67" s="24" t="s">
        <v>57</v>
      </c>
      <c r="H67" s="25">
        <v>5</v>
      </c>
      <c r="I67" s="52"/>
      <c r="J67" s="52"/>
      <c r="K67" s="44"/>
      <c r="L67" s="46"/>
    </row>
    <row r="68" spans="1:12" ht="35.1" customHeight="1" thickBot="1" x14ac:dyDescent="0.2">
      <c r="A68" s="87"/>
      <c r="B68" s="49"/>
      <c r="C68" s="108" t="s">
        <v>74</v>
      </c>
      <c r="D68" s="53" t="s">
        <v>102</v>
      </c>
      <c r="E68" s="54"/>
      <c r="F68" s="55"/>
      <c r="G68" s="24" t="s">
        <v>60</v>
      </c>
      <c r="H68" s="25">
        <v>10</v>
      </c>
      <c r="I68" s="51"/>
      <c r="J68" s="51"/>
      <c r="K68" s="43">
        <f>(I8*H68)+(I9*H69)+(I15*15)+I19</f>
        <v>0</v>
      </c>
      <c r="L68" s="45">
        <f t="shared" si="12"/>
        <v>0</v>
      </c>
    </row>
    <row r="69" spans="1:12" ht="35.1" customHeight="1" thickBot="1" x14ac:dyDescent="0.2">
      <c r="A69" s="87"/>
      <c r="B69" s="49"/>
      <c r="C69" s="108"/>
      <c r="D69" s="56"/>
      <c r="E69" s="57"/>
      <c r="F69" s="58"/>
      <c r="G69" s="24" t="s">
        <v>61</v>
      </c>
      <c r="H69" s="25">
        <v>5</v>
      </c>
      <c r="I69" s="52"/>
      <c r="J69" s="52"/>
      <c r="K69" s="44"/>
      <c r="L69" s="46"/>
    </row>
    <row r="70" spans="1:12" ht="35.1" customHeight="1" thickBot="1" x14ac:dyDescent="0.2">
      <c r="A70" s="87"/>
      <c r="B70" s="49"/>
      <c r="C70" s="108"/>
      <c r="D70" s="53" t="s">
        <v>125</v>
      </c>
      <c r="E70" s="54"/>
      <c r="F70" s="55"/>
      <c r="G70" s="24" t="s">
        <v>60</v>
      </c>
      <c r="H70" s="25">
        <v>10</v>
      </c>
      <c r="I70" s="51"/>
      <c r="J70" s="51"/>
      <c r="K70" s="43">
        <f>(I8*H70)+(I9*H71)+(I14*15)+I22</f>
        <v>0</v>
      </c>
      <c r="L70" s="45">
        <f t="shared" si="12"/>
        <v>0</v>
      </c>
    </row>
    <row r="71" spans="1:12" ht="35.1" customHeight="1" thickBot="1" x14ac:dyDescent="0.2">
      <c r="A71" s="87"/>
      <c r="B71" s="49"/>
      <c r="C71" s="108"/>
      <c r="D71" s="56"/>
      <c r="E71" s="57"/>
      <c r="F71" s="58"/>
      <c r="G71" s="24" t="s">
        <v>61</v>
      </c>
      <c r="H71" s="25">
        <v>5</v>
      </c>
      <c r="I71" s="52"/>
      <c r="J71" s="52"/>
      <c r="K71" s="44"/>
      <c r="L71" s="46"/>
    </row>
    <row r="72" spans="1:12" ht="35.1" customHeight="1" thickBot="1" x14ac:dyDescent="0.2">
      <c r="A72" s="87"/>
      <c r="B72" s="49"/>
      <c r="C72" s="108"/>
      <c r="D72" s="53" t="s">
        <v>103</v>
      </c>
      <c r="E72" s="54"/>
      <c r="F72" s="55"/>
      <c r="G72" s="24" t="s">
        <v>60</v>
      </c>
      <c r="H72" s="25">
        <v>10</v>
      </c>
      <c r="I72" s="51"/>
      <c r="J72" s="51"/>
      <c r="K72" s="43">
        <f>(I8*H72)+(I9*H73)+(I14*15)+I17</f>
        <v>0</v>
      </c>
      <c r="L72" s="45">
        <f t="shared" si="12"/>
        <v>0</v>
      </c>
    </row>
    <row r="73" spans="1:12" ht="35.1" customHeight="1" thickBot="1" x14ac:dyDescent="0.2">
      <c r="A73" s="87"/>
      <c r="B73" s="49"/>
      <c r="C73" s="108"/>
      <c r="D73" s="56"/>
      <c r="E73" s="57"/>
      <c r="F73" s="58"/>
      <c r="G73" s="24" t="s">
        <v>61</v>
      </c>
      <c r="H73" s="25">
        <v>5</v>
      </c>
      <c r="I73" s="52"/>
      <c r="J73" s="52"/>
      <c r="K73" s="44"/>
      <c r="L73" s="46"/>
    </row>
    <row r="74" spans="1:12" ht="35.1" customHeight="1" thickBot="1" x14ac:dyDescent="0.2">
      <c r="A74" s="87"/>
      <c r="B74" s="49"/>
      <c r="C74" s="108"/>
      <c r="D74" s="70" t="s">
        <v>122</v>
      </c>
      <c r="E74" s="71"/>
      <c r="F74" s="72"/>
      <c r="G74" s="24" t="s">
        <v>60</v>
      </c>
      <c r="H74" s="25">
        <v>10</v>
      </c>
      <c r="I74" s="51"/>
      <c r="J74" s="51"/>
      <c r="K74" s="43">
        <f>(K8*H74)+(K9*H75)+(K15*15)+K19</f>
        <v>0</v>
      </c>
      <c r="L74" s="45">
        <f t="shared" si="12"/>
        <v>0</v>
      </c>
    </row>
    <row r="75" spans="1:12" ht="35.1" customHeight="1" thickBot="1" x14ac:dyDescent="0.2">
      <c r="A75" s="87"/>
      <c r="B75" s="49"/>
      <c r="C75" s="108"/>
      <c r="D75" s="73"/>
      <c r="E75" s="74"/>
      <c r="F75" s="75"/>
      <c r="G75" s="24" t="s">
        <v>61</v>
      </c>
      <c r="H75" s="25">
        <v>5</v>
      </c>
      <c r="I75" s="52"/>
      <c r="J75" s="52"/>
      <c r="K75" s="44"/>
      <c r="L75" s="46"/>
    </row>
    <row r="76" spans="1:12" ht="35.1" customHeight="1" thickBot="1" x14ac:dyDescent="0.2">
      <c r="A76" s="87"/>
      <c r="B76" s="49"/>
      <c r="C76" s="108"/>
      <c r="D76" s="53" t="s">
        <v>126</v>
      </c>
      <c r="E76" s="54"/>
      <c r="F76" s="55"/>
      <c r="G76" s="24" t="s">
        <v>60</v>
      </c>
      <c r="H76" s="25">
        <v>10</v>
      </c>
      <c r="I76" s="51"/>
      <c r="J76" s="51"/>
      <c r="K76" s="43">
        <f>(K8*H76)+(K9*H77)+(K14*15)+K22</f>
        <v>0</v>
      </c>
      <c r="L76" s="45">
        <f t="shared" si="12"/>
        <v>0</v>
      </c>
    </row>
    <row r="77" spans="1:12" ht="35.1" customHeight="1" thickBot="1" x14ac:dyDescent="0.2">
      <c r="A77" s="87"/>
      <c r="B77" s="49"/>
      <c r="C77" s="108"/>
      <c r="D77" s="56"/>
      <c r="E77" s="57"/>
      <c r="F77" s="58"/>
      <c r="G77" s="24" t="s">
        <v>61</v>
      </c>
      <c r="H77" s="25">
        <v>5</v>
      </c>
      <c r="I77" s="52"/>
      <c r="J77" s="52"/>
      <c r="K77" s="44"/>
      <c r="L77" s="46"/>
    </row>
    <row r="78" spans="1:12" ht="35.1" customHeight="1" thickBot="1" x14ac:dyDescent="0.2">
      <c r="A78" s="87"/>
      <c r="B78" s="49"/>
      <c r="C78" s="108"/>
      <c r="D78" s="53" t="s">
        <v>104</v>
      </c>
      <c r="E78" s="54"/>
      <c r="F78" s="55"/>
      <c r="G78" s="24" t="s">
        <v>60</v>
      </c>
      <c r="H78" s="25">
        <v>10</v>
      </c>
      <c r="I78" s="51"/>
      <c r="J78" s="51"/>
      <c r="K78" s="43">
        <f>(K8*H78)+(K9*H79)+(K14*15)+K17</f>
        <v>0</v>
      </c>
      <c r="L78" s="45">
        <f t="shared" si="12"/>
        <v>0</v>
      </c>
    </row>
    <row r="79" spans="1:12" ht="35.1" customHeight="1" thickBot="1" x14ac:dyDescent="0.2">
      <c r="A79" s="87"/>
      <c r="B79" s="49"/>
      <c r="C79" s="108"/>
      <c r="D79" s="56"/>
      <c r="E79" s="57"/>
      <c r="F79" s="58"/>
      <c r="G79" s="24" t="s">
        <v>61</v>
      </c>
      <c r="H79" s="25">
        <v>5</v>
      </c>
      <c r="I79" s="52"/>
      <c r="J79" s="52"/>
      <c r="K79" s="44"/>
      <c r="L79" s="46"/>
    </row>
    <row r="80" spans="1:12" ht="35.1" customHeight="1" thickBot="1" x14ac:dyDescent="0.2">
      <c r="A80" s="87"/>
      <c r="B80" s="49"/>
      <c r="C80" s="108" t="s">
        <v>75</v>
      </c>
      <c r="D80" s="53" t="s">
        <v>105</v>
      </c>
      <c r="E80" s="54"/>
      <c r="F80" s="55"/>
      <c r="G80" s="109" t="s">
        <v>60</v>
      </c>
      <c r="H80" s="91">
        <v>15</v>
      </c>
      <c r="I80" s="51"/>
      <c r="J80" s="51"/>
      <c r="K80" s="43">
        <f>(I8*H80)+(I14*H80)+I24</f>
        <v>0</v>
      </c>
      <c r="L80" s="45">
        <f t="shared" si="12"/>
        <v>0</v>
      </c>
    </row>
    <row r="81" spans="1:12" ht="35.1" customHeight="1" thickBot="1" x14ac:dyDescent="0.2">
      <c r="A81" s="87"/>
      <c r="B81" s="49"/>
      <c r="C81" s="108"/>
      <c r="D81" s="56"/>
      <c r="E81" s="57"/>
      <c r="F81" s="58"/>
      <c r="G81" s="110"/>
      <c r="H81" s="105"/>
      <c r="I81" s="52"/>
      <c r="J81" s="52"/>
      <c r="K81" s="44"/>
      <c r="L81" s="46"/>
    </row>
    <row r="82" spans="1:12" ht="35.1" customHeight="1" thickBot="1" x14ac:dyDescent="0.2">
      <c r="A82" s="87"/>
      <c r="B82" s="49"/>
      <c r="C82" s="108"/>
      <c r="D82" s="53" t="s">
        <v>106</v>
      </c>
      <c r="E82" s="54"/>
      <c r="F82" s="55"/>
      <c r="G82" s="109" t="s">
        <v>60</v>
      </c>
      <c r="H82" s="91">
        <v>15</v>
      </c>
      <c r="I82" s="51"/>
      <c r="J82" s="51"/>
      <c r="K82" s="43">
        <f>(K8*H82)+(K9*H82)+K24</f>
        <v>0</v>
      </c>
      <c r="L82" s="45">
        <f t="shared" si="12"/>
        <v>0</v>
      </c>
    </row>
    <row r="83" spans="1:12" ht="35.1" customHeight="1" thickBot="1" x14ac:dyDescent="0.2">
      <c r="A83" s="87"/>
      <c r="B83" s="50"/>
      <c r="C83" s="108"/>
      <c r="D83" s="56"/>
      <c r="E83" s="57"/>
      <c r="F83" s="58"/>
      <c r="G83" s="110"/>
      <c r="H83" s="105"/>
      <c r="I83" s="52"/>
      <c r="J83" s="52"/>
      <c r="K83" s="44"/>
      <c r="L83" s="46"/>
    </row>
    <row r="84" spans="1:12" ht="24.95" customHeight="1" thickBot="1" x14ac:dyDescent="0.2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100"/>
    </row>
    <row r="85" spans="1:12" ht="38.25" customHeight="1" thickBot="1" x14ac:dyDescent="0.2">
      <c r="A85" s="33" t="s">
        <v>107</v>
      </c>
      <c r="B85" s="34"/>
      <c r="C85" s="34"/>
      <c r="D85" s="34"/>
      <c r="E85" s="37" t="s">
        <v>93</v>
      </c>
      <c r="F85" s="38"/>
      <c r="G85" s="39"/>
      <c r="H85" s="101" t="s">
        <v>76</v>
      </c>
      <c r="I85" s="97" t="s">
        <v>1</v>
      </c>
      <c r="J85" s="97"/>
      <c r="K85" s="97" t="s">
        <v>2</v>
      </c>
      <c r="L85" s="97"/>
    </row>
    <row r="86" spans="1:12" ht="60" customHeight="1" thickBot="1" x14ac:dyDescent="0.2">
      <c r="A86" s="35"/>
      <c r="B86" s="36"/>
      <c r="C86" s="36"/>
      <c r="D86" s="36"/>
      <c r="E86" s="40"/>
      <c r="F86" s="41"/>
      <c r="G86" s="42"/>
      <c r="H86" s="102"/>
      <c r="I86" s="26" t="s">
        <v>22</v>
      </c>
      <c r="J86" s="26" t="s">
        <v>23</v>
      </c>
      <c r="K86" s="26" t="s">
        <v>22</v>
      </c>
      <c r="L86" s="26" t="s">
        <v>23</v>
      </c>
    </row>
    <row r="87" spans="1:12" s="4" customFormat="1" ht="20.100000000000001" customHeight="1" thickBot="1" x14ac:dyDescent="0.25">
      <c r="A87" s="87">
        <v>5</v>
      </c>
      <c r="B87" s="27" t="s">
        <v>5</v>
      </c>
      <c r="C87" s="28"/>
      <c r="D87" s="28"/>
      <c r="E87" s="27">
        <v>150</v>
      </c>
      <c r="F87" s="28"/>
      <c r="G87" s="29"/>
      <c r="H87" s="91">
        <v>1</v>
      </c>
      <c r="I87" s="68"/>
      <c r="J87" s="68"/>
      <c r="K87" s="66">
        <f>E87*H87*K30</f>
        <v>0</v>
      </c>
      <c r="L87" s="66">
        <f>H87*(150*L30)</f>
        <v>0</v>
      </c>
    </row>
    <row r="88" spans="1:12" s="4" customFormat="1" ht="20.100000000000001" customHeight="1" thickBot="1" x14ac:dyDescent="0.25">
      <c r="A88" s="87"/>
      <c r="B88" s="30"/>
      <c r="C88" s="31"/>
      <c r="D88" s="31"/>
      <c r="E88" s="30"/>
      <c r="F88" s="31"/>
      <c r="G88" s="32"/>
      <c r="H88" s="92"/>
      <c r="I88" s="69"/>
      <c r="J88" s="69"/>
      <c r="K88" s="67"/>
      <c r="L88" s="67"/>
    </row>
    <row r="89" spans="1:12" s="4" customFormat="1" ht="20.100000000000001" customHeight="1" thickBot="1" x14ac:dyDescent="0.25">
      <c r="A89" s="87"/>
      <c r="B89" s="27" t="s">
        <v>6</v>
      </c>
      <c r="C89" s="28"/>
      <c r="D89" s="28"/>
      <c r="E89" s="27">
        <v>300</v>
      </c>
      <c r="F89" s="28"/>
      <c r="G89" s="29"/>
      <c r="H89" s="91">
        <v>1</v>
      </c>
      <c r="I89" s="68"/>
      <c r="J89" s="68"/>
      <c r="K89" s="66">
        <f t="shared" ref="K89" si="13">E89*H89*K32</f>
        <v>0</v>
      </c>
      <c r="L89" s="66">
        <f>H89*(300*L32)</f>
        <v>0</v>
      </c>
    </row>
    <row r="90" spans="1:12" s="4" customFormat="1" ht="20.100000000000001" customHeight="1" thickBot="1" x14ac:dyDescent="0.25">
      <c r="A90" s="87"/>
      <c r="B90" s="30"/>
      <c r="C90" s="31"/>
      <c r="D90" s="31"/>
      <c r="E90" s="30"/>
      <c r="F90" s="31"/>
      <c r="G90" s="32"/>
      <c r="H90" s="92"/>
      <c r="I90" s="69"/>
      <c r="J90" s="69"/>
      <c r="K90" s="67"/>
      <c r="L90" s="67"/>
    </row>
    <row r="91" spans="1:12" s="4" customFormat="1" ht="20.100000000000001" customHeight="1" thickBot="1" x14ac:dyDescent="0.25">
      <c r="A91" s="87"/>
      <c r="B91" s="27" t="s">
        <v>7</v>
      </c>
      <c r="C91" s="28"/>
      <c r="D91" s="28"/>
      <c r="E91" s="27">
        <v>500</v>
      </c>
      <c r="F91" s="28"/>
      <c r="G91" s="29"/>
      <c r="H91" s="91">
        <v>1</v>
      </c>
      <c r="I91" s="68"/>
      <c r="J91" s="68"/>
      <c r="K91" s="66">
        <f t="shared" ref="K91" si="14">E91*H91*K34</f>
        <v>0</v>
      </c>
      <c r="L91" s="66">
        <f>H91*(500*L34)</f>
        <v>0</v>
      </c>
    </row>
    <row r="92" spans="1:12" s="4" customFormat="1" ht="20.100000000000001" customHeight="1" thickBot="1" x14ac:dyDescent="0.25">
      <c r="A92" s="87"/>
      <c r="B92" s="30"/>
      <c r="C92" s="31"/>
      <c r="D92" s="31"/>
      <c r="E92" s="30"/>
      <c r="F92" s="31"/>
      <c r="G92" s="32"/>
      <c r="H92" s="92"/>
      <c r="I92" s="69"/>
      <c r="J92" s="69"/>
      <c r="K92" s="67"/>
      <c r="L92" s="67"/>
    </row>
    <row r="93" spans="1:12" s="4" customFormat="1" ht="20.100000000000001" customHeight="1" thickBot="1" x14ac:dyDescent="0.25">
      <c r="A93" s="87"/>
      <c r="B93" s="27" t="s">
        <v>9</v>
      </c>
      <c r="C93" s="28"/>
      <c r="D93" s="28"/>
      <c r="E93" s="27">
        <v>150</v>
      </c>
      <c r="F93" s="28"/>
      <c r="G93" s="29"/>
      <c r="H93" s="91">
        <v>1</v>
      </c>
      <c r="I93" s="43">
        <f>E93*H93*I36</f>
        <v>0</v>
      </c>
      <c r="J93" s="43">
        <f>I93+I93*M7</f>
        <v>0</v>
      </c>
      <c r="K93" s="68"/>
      <c r="L93" s="68"/>
    </row>
    <row r="94" spans="1:12" s="4" customFormat="1" ht="20.100000000000001" customHeight="1" thickBot="1" x14ac:dyDescent="0.25">
      <c r="A94" s="87"/>
      <c r="B94" s="30"/>
      <c r="C94" s="31"/>
      <c r="D94" s="31"/>
      <c r="E94" s="30"/>
      <c r="F94" s="31"/>
      <c r="G94" s="32"/>
      <c r="H94" s="92"/>
      <c r="I94" s="44"/>
      <c r="J94" s="44"/>
      <c r="K94" s="69"/>
      <c r="L94" s="69"/>
    </row>
    <row r="95" spans="1:12" s="4" customFormat="1" ht="20.100000000000001" customHeight="1" thickBot="1" x14ac:dyDescent="0.25">
      <c r="A95" s="87"/>
      <c r="B95" s="93" t="s">
        <v>108</v>
      </c>
      <c r="C95" s="94"/>
      <c r="D95" s="94"/>
      <c r="E95" s="27">
        <v>150</v>
      </c>
      <c r="F95" s="28"/>
      <c r="G95" s="29"/>
      <c r="H95" s="91">
        <v>1</v>
      </c>
      <c r="I95" s="68"/>
      <c r="J95" s="68"/>
      <c r="K95" s="66">
        <f t="shared" ref="K95:K105" si="15">E95*H95*K38</f>
        <v>0</v>
      </c>
      <c r="L95" s="66">
        <f t="shared" ref="L95" si="16">H95*(150*L38)</f>
        <v>0</v>
      </c>
    </row>
    <row r="96" spans="1:12" s="4" customFormat="1" ht="20.100000000000001" customHeight="1" thickBot="1" x14ac:dyDescent="0.25">
      <c r="A96" s="87"/>
      <c r="B96" s="95"/>
      <c r="C96" s="96"/>
      <c r="D96" s="96"/>
      <c r="E96" s="30"/>
      <c r="F96" s="31"/>
      <c r="G96" s="32"/>
      <c r="H96" s="92"/>
      <c r="I96" s="69"/>
      <c r="J96" s="69"/>
      <c r="K96" s="67"/>
      <c r="L96" s="67"/>
    </row>
    <row r="97" spans="1:12" s="4" customFormat="1" ht="20.100000000000001" customHeight="1" thickBot="1" x14ac:dyDescent="0.25">
      <c r="A97" s="87"/>
      <c r="B97" s="27" t="s">
        <v>10</v>
      </c>
      <c r="C97" s="28"/>
      <c r="D97" s="28"/>
      <c r="E97" s="27">
        <v>150</v>
      </c>
      <c r="F97" s="28"/>
      <c r="G97" s="29"/>
      <c r="H97" s="91">
        <v>1</v>
      </c>
      <c r="I97" s="68"/>
      <c r="J97" s="68"/>
      <c r="K97" s="66">
        <f t="shared" si="15"/>
        <v>0</v>
      </c>
      <c r="L97" s="66">
        <f t="shared" ref="L97" si="17">H97*(150*L40)</f>
        <v>0</v>
      </c>
    </row>
    <row r="98" spans="1:12" s="4" customFormat="1" ht="20.100000000000001" customHeight="1" thickBot="1" x14ac:dyDescent="0.25">
      <c r="A98" s="87"/>
      <c r="B98" s="30"/>
      <c r="C98" s="31"/>
      <c r="D98" s="31"/>
      <c r="E98" s="30"/>
      <c r="F98" s="31"/>
      <c r="G98" s="32"/>
      <c r="H98" s="92"/>
      <c r="I98" s="69"/>
      <c r="J98" s="69"/>
      <c r="K98" s="67"/>
      <c r="L98" s="67"/>
    </row>
    <row r="99" spans="1:12" s="4" customFormat="1" ht="20.100000000000001" customHeight="1" thickBot="1" x14ac:dyDescent="0.25">
      <c r="A99" s="87"/>
      <c r="B99" s="27" t="s">
        <v>11</v>
      </c>
      <c r="C99" s="28"/>
      <c r="D99" s="28"/>
      <c r="E99" s="27">
        <v>300</v>
      </c>
      <c r="F99" s="28"/>
      <c r="G99" s="29"/>
      <c r="H99" s="91">
        <v>2</v>
      </c>
      <c r="I99" s="68"/>
      <c r="J99" s="68"/>
      <c r="K99" s="66">
        <f t="shared" si="15"/>
        <v>0</v>
      </c>
      <c r="L99" s="66">
        <f>H99*(300*L42)</f>
        <v>0</v>
      </c>
    </row>
    <row r="100" spans="1:12" s="4" customFormat="1" ht="20.100000000000001" customHeight="1" thickBot="1" x14ac:dyDescent="0.25">
      <c r="A100" s="87"/>
      <c r="B100" s="30"/>
      <c r="C100" s="31"/>
      <c r="D100" s="31"/>
      <c r="E100" s="30"/>
      <c r="F100" s="31"/>
      <c r="G100" s="32"/>
      <c r="H100" s="92"/>
      <c r="I100" s="69"/>
      <c r="J100" s="69"/>
      <c r="K100" s="67"/>
      <c r="L100" s="67"/>
    </row>
    <row r="101" spans="1:12" s="4" customFormat="1" ht="20.100000000000001" customHeight="1" thickBot="1" x14ac:dyDescent="0.25">
      <c r="A101" s="87"/>
      <c r="B101" s="27" t="s">
        <v>24</v>
      </c>
      <c r="C101" s="28"/>
      <c r="D101" s="28"/>
      <c r="E101" s="27">
        <v>300</v>
      </c>
      <c r="F101" s="28"/>
      <c r="G101" s="29"/>
      <c r="H101" s="91">
        <v>2</v>
      </c>
      <c r="I101" s="68"/>
      <c r="J101" s="68"/>
      <c r="K101" s="66">
        <f t="shared" si="15"/>
        <v>0</v>
      </c>
      <c r="L101" s="66">
        <f>H101*(300*L44)</f>
        <v>0</v>
      </c>
    </row>
    <row r="102" spans="1:12" s="4" customFormat="1" ht="20.100000000000001" customHeight="1" thickBot="1" x14ac:dyDescent="0.25">
      <c r="A102" s="87"/>
      <c r="B102" s="30"/>
      <c r="C102" s="31"/>
      <c r="D102" s="31"/>
      <c r="E102" s="30"/>
      <c r="F102" s="31"/>
      <c r="G102" s="32"/>
      <c r="H102" s="92"/>
      <c r="I102" s="69"/>
      <c r="J102" s="69"/>
      <c r="K102" s="67"/>
      <c r="L102" s="67"/>
    </row>
    <row r="103" spans="1:12" s="4" customFormat="1" ht="20.100000000000001" customHeight="1" thickBot="1" x14ac:dyDescent="0.25">
      <c r="A103" s="87"/>
      <c r="B103" s="27" t="s">
        <v>25</v>
      </c>
      <c r="C103" s="28"/>
      <c r="D103" s="28"/>
      <c r="E103" s="27">
        <v>500</v>
      </c>
      <c r="F103" s="28"/>
      <c r="G103" s="29"/>
      <c r="H103" s="91">
        <v>1</v>
      </c>
      <c r="I103" s="68"/>
      <c r="J103" s="68"/>
      <c r="K103" s="66">
        <f t="shared" si="15"/>
        <v>0</v>
      </c>
      <c r="L103" s="66">
        <f>H103*(500*L46)</f>
        <v>0</v>
      </c>
    </row>
    <row r="104" spans="1:12" s="4" customFormat="1" ht="20.100000000000001" customHeight="1" thickBot="1" x14ac:dyDescent="0.25">
      <c r="A104" s="87"/>
      <c r="B104" s="30"/>
      <c r="C104" s="31"/>
      <c r="D104" s="31"/>
      <c r="E104" s="30"/>
      <c r="F104" s="31"/>
      <c r="G104" s="32"/>
      <c r="H104" s="92"/>
      <c r="I104" s="69"/>
      <c r="J104" s="69"/>
      <c r="K104" s="67"/>
      <c r="L104" s="67"/>
    </row>
    <row r="105" spans="1:12" s="4" customFormat="1" ht="20.100000000000001" customHeight="1" thickBot="1" x14ac:dyDescent="0.25">
      <c r="A105" s="87"/>
      <c r="B105" s="27" t="s">
        <v>26</v>
      </c>
      <c r="C105" s="28"/>
      <c r="D105" s="28"/>
      <c r="E105" s="27">
        <v>500</v>
      </c>
      <c r="F105" s="28"/>
      <c r="G105" s="29"/>
      <c r="H105" s="91">
        <v>1</v>
      </c>
      <c r="I105" s="68"/>
      <c r="J105" s="68"/>
      <c r="K105" s="66">
        <f t="shared" si="15"/>
        <v>0</v>
      </c>
      <c r="L105" s="66">
        <f>H105*(500*L48)</f>
        <v>0</v>
      </c>
    </row>
    <row r="106" spans="1:12" s="4" customFormat="1" ht="20.100000000000001" customHeight="1" thickBot="1" x14ac:dyDescent="0.25">
      <c r="A106" s="87"/>
      <c r="B106" s="30"/>
      <c r="C106" s="31"/>
      <c r="D106" s="31"/>
      <c r="E106" s="30"/>
      <c r="F106" s="31"/>
      <c r="G106" s="32"/>
      <c r="H106" s="92"/>
      <c r="I106" s="69"/>
      <c r="J106" s="69"/>
      <c r="K106" s="67"/>
      <c r="L106" s="67"/>
    </row>
    <row r="107" spans="1:12" s="4" customFormat="1" ht="20.100000000000001" customHeight="1" thickBot="1" x14ac:dyDescent="0.25">
      <c r="A107" s="87"/>
      <c r="B107" s="27" t="s">
        <v>27</v>
      </c>
      <c r="C107" s="28"/>
      <c r="D107" s="28"/>
      <c r="E107" s="27">
        <v>150</v>
      </c>
      <c r="F107" s="28"/>
      <c r="G107" s="29"/>
      <c r="H107" s="91">
        <v>1</v>
      </c>
      <c r="I107" s="66">
        <f>E107*H107*I50</f>
        <v>0</v>
      </c>
      <c r="J107" s="66">
        <f>I107+I107*M7</f>
        <v>0</v>
      </c>
      <c r="K107" s="68"/>
      <c r="L107" s="68"/>
    </row>
    <row r="108" spans="1:12" s="4" customFormat="1" ht="20.100000000000001" customHeight="1" thickBot="1" x14ac:dyDescent="0.25">
      <c r="A108" s="87"/>
      <c r="B108" s="30"/>
      <c r="C108" s="31"/>
      <c r="D108" s="31"/>
      <c r="E108" s="30"/>
      <c r="F108" s="31"/>
      <c r="G108" s="32"/>
      <c r="H108" s="92"/>
      <c r="I108" s="67"/>
      <c r="J108" s="67"/>
      <c r="K108" s="69"/>
      <c r="L108" s="69"/>
    </row>
    <row r="109" spans="1:12" s="4" customFormat="1" ht="20.100000000000001" customHeight="1" thickBot="1" x14ac:dyDescent="0.25">
      <c r="A109" s="87"/>
      <c r="B109" s="27" t="s">
        <v>28</v>
      </c>
      <c r="C109" s="28"/>
      <c r="D109" s="28"/>
      <c r="E109" s="27">
        <v>300</v>
      </c>
      <c r="F109" s="28"/>
      <c r="G109" s="29"/>
      <c r="H109" s="91">
        <v>1</v>
      </c>
      <c r="I109" s="68"/>
      <c r="J109" s="68"/>
      <c r="K109" s="66">
        <f>E109*H109*K52</f>
        <v>0</v>
      </c>
      <c r="L109" s="66">
        <f>K109+K109*$M$7</f>
        <v>0</v>
      </c>
    </row>
    <row r="110" spans="1:12" s="4" customFormat="1" ht="20.100000000000001" customHeight="1" thickBot="1" x14ac:dyDescent="0.25">
      <c r="A110" s="87"/>
      <c r="B110" s="30"/>
      <c r="C110" s="31"/>
      <c r="D110" s="31"/>
      <c r="E110" s="30"/>
      <c r="F110" s="31"/>
      <c r="G110" s="32"/>
      <c r="H110" s="92"/>
      <c r="I110" s="69"/>
      <c r="J110" s="69"/>
      <c r="K110" s="67"/>
      <c r="L110" s="67"/>
    </row>
    <row r="111" spans="1:12" s="4" customFormat="1" ht="20.100000000000001" customHeight="1" thickBot="1" x14ac:dyDescent="0.25">
      <c r="A111" s="87"/>
      <c r="B111" s="27" t="s">
        <v>29</v>
      </c>
      <c r="C111" s="28"/>
      <c r="D111" s="28"/>
      <c r="E111" s="27">
        <v>500</v>
      </c>
      <c r="F111" s="28"/>
      <c r="G111" s="29"/>
      <c r="H111" s="91">
        <v>1</v>
      </c>
      <c r="I111" s="68"/>
      <c r="J111" s="68"/>
      <c r="K111" s="66">
        <f t="shared" ref="K111" si="18">E111*H111*K54</f>
        <v>0</v>
      </c>
      <c r="L111" s="66">
        <f t="shared" ref="L111" si="19">K111+K111*$M$7</f>
        <v>0</v>
      </c>
    </row>
    <row r="112" spans="1:12" s="4" customFormat="1" ht="20.100000000000001" customHeight="1" thickBot="1" x14ac:dyDescent="0.25">
      <c r="A112" s="87"/>
      <c r="B112" s="30"/>
      <c r="C112" s="31"/>
      <c r="D112" s="31"/>
      <c r="E112" s="30"/>
      <c r="F112" s="31"/>
      <c r="G112" s="32"/>
      <c r="H112" s="92"/>
      <c r="I112" s="69"/>
      <c r="J112" s="69"/>
      <c r="K112" s="67"/>
      <c r="L112" s="67"/>
    </row>
    <row r="113" spans="1:12" s="4" customFormat="1" ht="20.100000000000001" customHeight="1" thickBot="1" x14ac:dyDescent="0.25">
      <c r="A113" s="87"/>
      <c r="B113" s="27" t="s">
        <v>30</v>
      </c>
      <c r="C113" s="28"/>
      <c r="D113" s="28"/>
      <c r="E113" s="27">
        <v>300</v>
      </c>
      <c r="F113" s="28"/>
      <c r="G113" s="29"/>
      <c r="H113" s="91">
        <v>1</v>
      </c>
      <c r="I113" s="68"/>
      <c r="J113" s="68"/>
      <c r="K113" s="66">
        <f t="shared" ref="K113" si="20">E113*H113*K56</f>
        <v>0</v>
      </c>
      <c r="L113" s="66">
        <f t="shared" ref="L113" si="21">K113+K113*$M$7</f>
        <v>0</v>
      </c>
    </row>
    <row r="114" spans="1:12" s="4" customFormat="1" ht="20.100000000000001" customHeight="1" thickBot="1" x14ac:dyDescent="0.25">
      <c r="A114" s="87"/>
      <c r="B114" s="30"/>
      <c r="C114" s="31"/>
      <c r="D114" s="31"/>
      <c r="E114" s="30"/>
      <c r="F114" s="31"/>
      <c r="G114" s="32"/>
      <c r="H114" s="92"/>
      <c r="I114" s="69"/>
      <c r="J114" s="69"/>
      <c r="K114" s="67"/>
      <c r="L114" s="67"/>
    </row>
    <row r="115" spans="1:12" s="4" customFormat="1" ht="20.100000000000001" customHeight="1" thickBot="1" x14ac:dyDescent="0.25">
      <c r="A115" s="87"/>
      <c r="B115" s="27" t="s">
        <v>31</v>
      </c>
      <c r="C115" s="28"/>
      <c r="D115" s="28"/>
      <c r="E115" s="27">
        <v>300</v>
      </c>
      <c r="F115" s="28"/>
      <c r="G115" s="29"/>
      <c r="H115" s="91">
        <v>1</v>
      </c>
      <c r="I115" s="68"/>
      <c r="J115" s="68"/>
      <c r="K115" s="66">
        <f t="shared" ref="K115" si="22">E115*H115*K58</f>
        <v>0</v>
      </c>
      <c r="L115" s="66">
        <f t="shared" ref="L115" si="23">K115+K115*$M$7</f>
        <v>0</v>
      </c>
    </row>
    <row r="116" spans="1:12" s="4" customFormat="1" ht="20.100000000000001" customHeight="1" thickBot="1" x14ac:dyDescent="0.25">
      <c r="A116" s="87"/>
      <c r="B116" s="30"/>
      <c r="C116" s="31"/>
      <c r="D116" s="31"/>
      <c r="E116" s="30"/>
      <c r="F116" s="31"/>
      <c r="G116" s="32"/>
      <c r="H116" s="92"/>
      <c r="I116" s="69"/>
      <c r="J116" s="69"/>
      <c r="K116" s="67"/>
      <c r="L116" s="67"/>
    </row>
    <row r="117" spans="1:12" s="4" customFormat="1" ht="20.100000000000001" customHeight="1" thickBot="1" x14ac:dyDescent="0.25">
      <c r="A117" s="87"/>
      <c r="B117" s="27" t="s">
        <v>32</v>
      </c>
      <c r="C117" s="28"/>
      <c r="D117" s="28"/>
      <c r="E117" s="27">
        <v>500</v>
      </c>
      <c r="F117" s="28"/>
      <c r="G117" s="29"/>
      <c r="H117" s="91">
        <v>1</v>
      </c>
      <c r="I117" s="68"/>
      <c r="J117" s="68"/>
      <c r="K117" s="66">
        <f t="shared" ref="K117" si="24">E117*H117*K60</f>
        <v>0</v>
      </c>
      <c r="L117" s="66">
        <f t="shared" ref="L117" si="25">K117+K117*$M$7</f>
        <v>0</v>
      </c>
    </row>
    <row r="118" spans="1:12" s="4" customFormat="1" ht="20.100000000000001" customHeight="1" thickBot="1" x14ac:dyDescent="0.25">
      <c r="A118" s="87"/>
      <c r="B118" s="30"/>
      <c r="C118" s="31"/>
      <c r="D118" s="31"/>
      <c r="E118" s="30"/>
      <c r="F118" s="31"/>
      <c r="G118" s="32"/>
      <c r="H118" s="92"/>
      <c r="I118" s="69"/>
      <c r="J118" s="69"/>
      <c r="K118" s="67"/>
      <c r="L118" s="67"/>
    </row>
    <row r="119" spans="1:12" s="4" customFormat="1" ht="20.100000000000001" customHeight="1" thickBot="1" x14ac:dyDescent="0.25">
      <c r="A119" s="87"/>
      <c r="B119" s="27" t="s">
        <v>33</v>
      </c>
      <c r="C119" s="28"/>
      <c r="D119" s="28"/>
      <c r="E119" s="27">
        <v>500</v>
      </c>
      <c r="F119" s="28"/>
      <c r="G119" s="29"/>
      <c r="H119" s="91">
        <v>1</v>
      </c>
      <c r="I119" s="68"/>
      <c r="J119" s="68"/>
      <c r="K119" s="66">
        <f t="shared" ref="K119" si="26">E119*H119*K62</f>
        <v>0</v>
      </c>
      <c r="L119" s="66">
        <f t="shared" ref="L119" si="27">K119+K119*$M$7</f>
        <v>0</v>
      </c>
    </row>
    <row r="120" spans="1:12" s="4" customFormat="1" ht="20.100000000000001" customHeight="1" thickBot="1" x14ac:dyDescent="0.25">
      <c r="A120" s="87"/>
      <c r="B120" s="30"/>
      <c r="C120" s="31"/>
      <c r="D120" s="31"/>
      <c r="E120" s="30"/>
      <c r="F120" s="31"/>
      <c r="G120" s="32"/>
      <c r="H120" s="92"/>
      <c r="I120" s="69"/>
      <c r="J120" s="69"/>
      <c r="K120" s="67"/>
      <c r="L120" s="67"/>
    </row>
    <row r="121" spans="1:12" s="4" customFormat="1" ht="20.100000000000001" customHeight="1" thickBot="1" x14ac:dyDescent="0.25">
      <c r="A121" s="87"/>
      <c r="B121" s="27" t="s">
        <v>34</v>
      </c>
      <c r="C121" s="28"/>
      <c r="D121" s="28"/>
      <c r="E121" s="27">
        <v>500</v>
      </c>
      <c r="F121" s="28"/>
      <c r="G121" s="29"/>
      <c r="H121" s="91">
        <v>1</v>
      </c>
      <c r="I121" s="68"/>
      <c r="J121" s="68"/>
      <c r="K121" s="66">
        <f t="shared" ref="K121" si="28">E121*H121*K64</f>
        <v>0</v>
      </c>
      <c r="L121" s="66">
        <f t="shared" ref="L121" si="29">K121+K121*$M$7</f>
        <v>0</v>
      </c>
    </row>
    <row r="122" spans="1:12" s="4" customFormat="1" ht="20.100000000000001" customHeight="1" thickBot="1" x14ac:dyDescent="0.25">
      <c r="A122" s="87"/>
      <c r="B122" s="30"/>
      <c r="C122" s="31"/>
      <c r="D122" s="31"/>
      <c r="E122" s="30"/>
      <c r="F122" s="31"/>
      <c r="G122" s="32"/>
      <c r="H122" s="92"/>
      <c r="I122" s="69"/>
      <c r="J122" s="69"/>
      <c r="K122" s="67"/>
      <c r="L122" s="67"/>
    </row>
    <row r="123" spans="1:12" s="4" customFormat="1" ht="20.100000000000001" customHeight="1" thickBot="1" x14ac:dyDescent="0.25">
      <c r="A123" s="87"/>
      <c r="B123" s="27" t="s">
        <v>35</v>
      </c>
      <c r="C123" s="28"/>
      <c r="D123" s="28"/>
      <c r="E123" s="27">
        <v>500</v>
      </c>
      <c r="F123" s="28"/>
      <c r="G123" s="29"/>
      <c r="H123" s="91">
        <v>1</v>
      </c>
      <c r="I123" s="68"/>
      <c r="J123" s="68"/>
      <c r="K123" s="66">
        <f t="shared" ref="K123" si="30">E123*H123*K66</f>
        <v>0</v>
      </c>
      <c r="L123" s="66">
        <f t="shared" ref="L123" si="31">K123+K123*$M$7</f>
        <v>0</v>
      </c>
    </row>
    <row r="124" spans="1:12" s="4" customFormat="1" ht="20.100000000000001" customHeight="1" thickBot="1" x14ac:dyDescent="0.25">
      <c r="A124" s="87"/>
      <c r="B124" s="30"/>
      <c r="C124" s="31"/>
      <c r="D124" s="31"/>
      <c r="E124" s="30"/>
      <c r="F124" s="31"/>
      <c r="G124" s="32"/>
      <c r="H124" s="92"/>
      <c r="I124" s="69"/>
      <c r="J124" s="69"/>
      <c r="K124" s="67"/>
      <c r="L124" s="67"/>
    </row>
    <row r="125" spans="1:12" s="4" customFormat="1" ht="20.100000000000001" customHeight="1" thickBot="1" x14ac:dyDescent="0.25">
      <c r="A125" s="87"/>
      <c r="B125" s="27" t="s">
        <v>36</v>
      </c>
      <c r="C125" s="28"/>
      <c r="D125" s="28"/>
      <c r="E125" s="27">
        <v>300</v>
      </c>
      <c r="F125" s="28"/>
      <c r="G125" s="29"/>
      <c r="H125" s="91">
        <v>1</v>
      </c>
      <c r="I125" s="68"/>
      <c r="J125" s="68"/>
      <c r="K125" s="66">
        <f t="shared" ref="K125" si="32">E125*H125*K68</f>
        <v>0</v>
      </c>
      <c r="L125" s="66">
        <f t="shared" ref="L125" si="33">K125+K125*$M$7</f>
        <v>0</v>
      </c>
    </row>
    <row r="126" spans="1:12" s="4" customFormat="1" ht="20.100000000000001" customHeight="1" thickBot="1" x14ac:dyDescent="0.25">
      <c r="A126" s="87"/>
      <c r="B126" s="30"/>
      <c r="C126" s="31"/>
      <c r="D126" s="31"/>
      <c r="E126" s="30"/>
      <c r="F126" s="31"/>
      <c r="G126" s="32"/>
      <c r="H126" s="92"/>
      <c r="I126" s="69"/>
      <c r="J126" s="69"/>
      <c r="K126" s="67"/>
      <c r="L126" s="67"/>
    </row>
    <row r="127" spans="1:12" s="4" customFormat="1" ht="20.100000000000001" customHeight="1" thickBot="1" x14ac:dyDescent="0.25">
      <c r="A127" s="87"/>
      <c r="B127" s="27" t="s">
        <v>38</v>
      </c>
      <c r="C127" s="28"/>
      <c r="D127" s="28"/>
      <c r="E127" s="27">
        <v>300</v>
      </c>
      <c r="F127" s="28"/>
      <c r="G127" s="29"/>
      <c r="H127" s="91">
        <v>1</v>
      </c>
      <c r="I127" s="68"/>
      <c r="J127" s="68"/>
      <c r="K127" s="66">
        <f t="shared" ref="K127" si="34">E127*H127*K70</f>
        <v>0</v>
      </c>
      <c r="L127" s="66">
        <f t="shared" ref="L127" si="35">K127+K127*$M$7</f>
        <v>0</v>
      </c>
    </row>
    <row r="128" spans="1:12" s="4" customFormat="1" ht="20.100000000000001" customHeight="1" thickBot="1" x14ac:dyDescent="0.25">
      <c r="A128" s="87"/>
      <c r="B128" s="30"/>
      <c r="C128" s="31"/>
      <c r="D128" s="31"/>
      <c r="E128" s="30"/>
      <c r="F128" s="31"/>
      <c r="G128" s="32"/>
      <c r="H128" s="92"/>
      <c r="I128" s="69"/>
      <c r="J128" s="69"/>
      <c r="K128" s="67"/>
      <c r="L128" s="67"/>
    </row>
    <row r="129" spans="1:12" s="4" customFormat="1" ht="20.100000000000001" customHeight="1" thickBot="1" x14ac:dyDescent="0.25">
      <c r="A129" s="87"/>
      <c r="B129" s="27" t="s">
        <v>37</v>
      </c>
      <c r="C129" s="28"/>
      <c r="D129" s="28"/>
      <c r="E129" s="27">
        <v>300</v>
      </c>
      <c r="F129" s="28"/>
      <c r="G129" s="29"/>
      <c r="H129" s="91">
        <v>1</v>
      </c>
      <c r="I129" s="68"/>
      <c r="J129" s="68"/>
      <c r="K129" s="66">
        <f t="shared" ref="K129" si="36">E129*H129*K72</f>
        <v>0</v>
      </c>
      <c r="L129" s="66">
        <f t="shared" ref="L129" si="37">K129+K129*$M$7</f>
        <v>0</v>
      </c>
    </row>
    <row r="130" spans="1:12" s="4" customFormat="1" ht="20.100000000000001" customHeight="1" thickBot="1" x14ac:dyDescent="0.25">
      <c r="A130" s="87"/>
      <c r="B130" s="30"/>
      <c r="C130" s="31"/>
      <c r="D130" s="31"/>
      <c r="E130" s="30"/>
      <c r="F130" s="31"/>
      <c r="G130" s="32"/>
      <c r="H130" s="92"/>
      <c r="I130" s="69"/>
      <c r="J130" s="69"/>
      <c r="K130" s="67"/>
      <c r="L130" s="67"/>
    </row>
    <row r="131" spans="1:12" s="4" customFormat="1" ht="20.100000000000001" customHeight="1" thickBot="1" x14ac:dyDescent="0.25">
      <c r="A131" s="87"/>
      <c r="B131" s="27" t="s">
        <v>39</v>
      </c>
      <c r="C131" s="28"/>
      <c r="D131" s="28"/>
      <c r="E131" s="27">
        <v>500</v>
      </c>
      <c r="F131" s="28"/>
      <c r="G131" s="29"/>
      <c r="H131" s="91">
        <v>1</v>
      </c>
      <c r="I131" s="68"/>
      <c r="J131" s="68"/>
      <c r="K131" s="66">
        <f t="shared" ref="K131" si="38">E131*H131*K74</f>
        <v>0</v>
      </c>
      <c r="L131" s="66">
        <f t="shared" ref="L131" si="39">K131+K131*$M$7</f>
        <v>0</v>
      </c>
    </row>
    <row r="132" spans="1:12" s="4" customFormat="1" ht="20.100000000000001" customHeight="1" thickBot="1" x14ac:dyDescent="0.25">
      <c r="A132" s="87"/>
      <c r="B132" s="30"/>
      <c r="C132" s="31"/>
      <c r="D132" s="31"/>
      <c r="E132" s="30"/>
      <c r="F132" s="31"/>
      <c r="G132" s="32"/>
      <c r="H132" s="92"/>
      <c r="I132" s="69"/>
      <c r="J132" s="69"/>
      <c r="K132" s="67"/>
      <c r="L132" s="67"/>
    </row>
    <row r="133" spans="1:12" s="4" customFormat="1" ht="20.100000000000001" customHeight="1" thickBot="1" x14ac:dyDescent="0.25">
      <c r="A133" s="87"/>
      <c r="B133" s="27" t="s">
        <v>40</v>
      </c>
      <c r="C133" s="28"/>
      <c r="D133" s="28"/>
      <c r="E133" s="27">
        <v>500</v>
      </c>
      <c r="F133" s="28"/>
      <c r="G133" s="29"/>
      <c r="H133" s="91">
        <v>1</v>
      </c>
      <c r="I133" s="68"/>
      <c r="J133" s="68"/>
      <c r="K133" s="66">
        <f t="shared" ref="K133" si="40">E133*H133*K76</f>
        <v>0</v>
      </c>
      <c r="L133" s="66">
        <f t="shared" ref="L133" si="41">K133+K133*$M$7</f>
        <v>0</v>
      </c>
    </row>
    <row r="134" spans="1:12" s="4" customFormat="1" ht="20.100000000000001" customHeight="1" thickBot="1" x14ac:dyDescent="0.25">
      <c r="A134" s="87"/>
      <c r="B134" s="30"/>
      <c r="C134" s="31"/>
      <c r="D134" s="31"/>
      <c r="E134" s="30"/>
      <c r="F134" s="31"/>
      <c r="G134" s="32"/>
      <c r="H134" s="92"/>
      <c r="I134" s="69"/>
      <c r="J134" s="69"/>
      <c r="K134" s="67"/>
      <c r="L134" s="67"/>
    </row>
    <row r="135" spans="1:12" s="4" customFormat="1" ht="20.100000000000001" customHeight="1" thickBot="1" x14ac:dyDescent="0.25">
      <c r="A135" s="87"/>
      <c r="B135" s="27" t="s">
        <v>41</v>
      </c>
      <c r="C135" s="28"/>
      <c r="D135" s="28"/>
      <c r="E135" s="27">
        <v>500</v>
      </c>
      <c r="F135" s="28"/>
      <c r="G135" s="29"/>
      <c r="H135" s="91">
        <v>1</v>
      </c>
      <c r="I135" s="68"/>
      <c r="J135" s="68"/>
      <c r="K135" s="66">
        <f t="shared" ref="K135" si="42">E135*H135*K78</f>
        <v>0</v>
      </c>
      <c r="L135" s="66">
        <f t="shared" ref="L135" si="43">K135+K135*$M$7</f>
        <v>0</v>
      </c>
    </row>
    <row r="136" spans="1:12" s="4" customFormat="1" ht="20.100000000000001" customHeight="1" thickBot="1" x14ac:dyDescent="0.25">
      <c r="A136" s="87"/>
      <c r="B136" s="30"/>
      <c r="C136" s="31"/>
      <c r="D136" s="31"/>
      <c r="E136" s="30"/>
      <c r="F136" s="31"/>
      <c r="G136" s="32"/>
      <c r="H136" s="92"/>
      <c r="I136" s="69"/>
      <c r="J136" s="69"/>
      <c r="K136" s="67"/>
      <c r="L136" s="67"/>
    </row>
    <row r="137" spans="1:12" s="4" customFormat="1" ht="20.100000000000001" customHeight="1" thickBot="1" x14ac:dyDescent="0.25">
      <c r="A137" s="87"/>
      <c r="B137" s="27" t="s">
        <v>42</v>
      </c>
      <c r="C137" s="28"/>
      <c r="D137" s="28"/>
      <c r="E137" s="27">
        <v>300</v>
      </c>
      <c r="F137" s="28"/>
      <c r="G137" s="29"/>
      <c r="H137" s="91">
        <v>1</v>
      </c>
      <c r="I137" s="68"/>
      <c r="J137" s="68"/>
      <c r="K137" s="66">
        <f t="shared" ref="K137" si="44">E137*H137*K80</f>
        <v>0</v>
      </c>
      <c r="L137" s="66">
        <f t="shared" ref="L137" si="45">K137+K137*$M$7</f>
        <v>0</v>
      </c>
    </row>
    <row r="138" spans="1:12" s="4" customFormat="1" ht="20.100000000000001" customHeight="1" thickBot="1" x14ac:dyDescent="0.25">
      <c r="A138" s="87"/>
      <c r="B138" s="30"/>
      <c r="C138" s="31"/>
      <c r="D138" s="31"/>
      <c r="E138" s="30"/>
      <c r="F138" s="31"/>
      <c r="G138" s="32"/>
      <c r="H138" s="92"/>
      <c r="I138" s="69"/>
      <c r="J138" s="69"/>
      <c r="K138" s="67"/>
      <c r="L138" s="67"/>
    </row>
    <row r="139" spans="1:12" s="4" customFormat="1" ht="20.100000000000001" customHeight="1" thickBot="1" x14ac:dyDescent="0.25">
      <c r="A139" s="87"/>
      <c r="B139" s="27" t="s">
        <v>43</v>
      </c>
      <c r="C139" s="28"/>
      <c r="D139" s="28"/>
      <c r="E139" s="27">
        <v>500</v>
      </c>
      <c r="F139" s="28"/>
      <c r="G139" s="29"/>
      <c r="H139" s="91">
        <v>1</v>
      </c>
      <c r="I139" s="68"/>
      <c r="J139" s="68"/>
      <c r="K139" s="66">
        <f t="shared" ref="K139" si="46">E139*H139*K82</f>
        <v>0</v>
      </c>
      <c r="L139" s="66">
        <f t="shared" ref="L139" si="47">K139+K139*$M$7</f>
        <v>0</v>
      </c>
    </row>
    <row r="140" spans="1:12" s="4" customFormat="1" ht="20.100000000000001" customHeight="1" thickBot="1" x14ac:dyDescent="0.25">
      <c r="A140" s="87"/>
      <c r="B140" s="30"/>
      <c r="C140" s="31"/>
      <c r="D140" s="31"/>
      <c r="E140" s="30"/>
      <c r="F140" s="31"/>
      <c r="G140" s="32"/>
      <c r="H140" s="92"/>
      <c r="I140" s="69"/>
      <c r="J140" s="69"/>
      <c r="K140" s="67"/>
      <c r="L140" s="67"/>
    </row>
    <row r="141" spans="1:12" ht="39.75" customHeight="1" thickBot="1" x14ac:dyDescent="0.2">
      <c r="A141" s="88" t="s">
        <v>62</v>
      </c>
      <c r="B141" s="89"/>
      <c r="C141" s="89"/>
      <c r="D141" s="89"/>
      <c r="E141" s="89"/>
      <c r="F141" s="89"/>
      <c r="G141" s="89"/>
      <c r="H141" s="90"/>
      <c r="I141" s="12">
        <f>I93+I107</f>
        <v>0</v>
      </c>
      <c r="J141" s="12">
        <f>J93+J107</f>
        <v>0</v>
      </c>
      <c r="K141" s="12">
        <f>K87+K89+K91+K95+K97+K99+K101+K103+K105+K109+K111+K113+K115+K117+K119+K121+K123+K125+K127+K129+K131+K133+K135+K137+K139</f>
        <v>0</v>
      </c>
      <c r="L141" s="12">
        <f>L87+L89+L91+L95+L97+L99+L101+L103+L105+L109+L111+L113+L115+L117+L119+L121+L123+L125+L127+L129+L131+L133+L135+L137+L139</f>
        <v>0</v>
      </c>
    </row>
    <row r="142" spans="1:12" ht="32.25" customHeight="1" thickBot="1" x14ac:dyDescent="0.2">
      <c r="A142" s="85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</row>
    <row r="143" spans="1:12" ht="44.25" customHeight="1" thickBot="1" x14ac:dyDescent="0.2">
      <c r="A143" s="148" t="s">
        <v>84</v>
      </c>
      <c r="B143" s="149"/>
      <c r="C143" s="149"/>
      <c r="D143" s="149"/>
      <c r="E143" s="149"/>
      <c r="F143" s="149"/>
      <c r="G143" s="149"/>
      <c r="H143" s="149"/>
      <c r="I143" s="152" t="s">
        <v>85</v>
      </c>
      <c r="J143" s="152"/>
      <c r="K143" s="152" t="s">
        <v>86</v>
      </c>
      <c r="L143" s="152"/>
    </row>
    <row r="144" spans="1:12" ht="48" customHeight="1" thickBot="1" x14ac:dyDescent="0.2">
      <c r="A144" s="150"/>
      <c r="B144" s="151"/>
      <c r="C144" s="151"/>
      <c r="D144" s="151"/>
      <c r="E144" s="151"/>
      <c r="F144" s="151"/>
      <c r="G144" s="151"/>
      <c r="H144" s="151"/>
      <c r="I144" s="153">
        <f>I141+K141</f>
        <v>0</v>
      </c>
      <c r="J144" s="154"/>
      <c r="K144" s="153">
        <f>J141+L141</f>
        <v>0</v>
      </c>
      <c r="L144" s="154"/>
    </row>
    <row r="145" spans="1:12" ht="303" customHeight="1" thickBot="1" x14ac:dyDescent="0.2">
      <c r="A145" s="81" t="s">
        <v>109</v>
      </c>
      <c r="B145" s="82"/>
      <c r="C145" s="82"/>
      <c r="D145" s="83"/>
      <c r="E145" s="83"/>
      <c r="F145" s="83"/>
      <c r="G145" s="83"/>
      <c r="H145" s="83"/>
      <c r="I145" s="83"/>
      <c r="J145" s="83"/>
      <c r="K145" s="83"/>
      <c r="L145" s="84"/>
    </row>
  </sheetData>
  <mergeCells count="389">
    <mergeCell ref="A143:H144"/>
    <mergeCell ref="I143:J143"/>
    <mergeCell ref="K143:L143"/>
    <mergeCell ref="I144:J144"/>
    <mergeCell ref="K144:L144"/>
    <mergeCell ref="A27:L27"/>
    <mergeCell ref="C68:C79"/>
    <mergeCell ref="C80:C83"/>
    <mergeCell ref="C66:C67"/>
    <mergeCell ref="D82:F83"/>
    <mergeCell ref="G36:G37"/>
    <mergeCell ref="D44:F45"/>
    <mergeCell ref="D48:F49"/>
    <mergeCell ref="D66:F67"/>
    <mergeCell ref="D76:F77"/>
    <mergeCell ref="G80:G81"/>
    <mergeCell ref="D42:F43"/>
    <mergeCell ref="D40:F41"/>
    <mergeCell ref="D46:F47"/>
    <mergeCell ref="D50:F51"/>
    <mergeCell ref="G82:G83"/>
    <mergeCell ref="H82:H83"/>
    <mergeCell ref="D56:F57"/>
    <mergeCell ref="A4:L4"/>
    <mergeCell ref="A2:L2"/>
    <mergeCell ref="A1:E1"/>
    <mergeCell ref="K1:L1"/>
    <mergeCell ref="C30:C35"/>
    <mergeCell ref="L30:L31"/>
    <mergeCell ref="I28:J28"/>
    <mergeCell ref="K28:L28"/>
    <mergeCell ref="A28:G29"/>
    <mergeCell ref="H28:H29"/>
    <mergeCell ref="A8:A13"/>
    <mergeCell ref="B5:B6"/>
    <mergeCell ref="C5:D6"/>
    <mergeCell ref="E5:F5"/>
    <mergeCell ref="A5:A6"/>
    <mergeCell ref="A17:A26"/>
    <mergeCell ref="D30:F31"/>
    <mergeCell ref="A30:A83"/>
    <mergeCell ref="C36:C37"/>
    <mergeCell ref="C38:C49"/>
    <mergeCell ref="C50:C51"/>
    <mergeCell ref="C52:C55"/>
    <mergeCell ref="C56:C63"/>
    <mergeCell ref="A3:L3"/>
    <mergeCell ref="C64:C65"/>
    <mergeCell ref="D70:F71"/>
    <mergeCell ref="D72:F73"/>
    <mergeCell ref="D74:F75"/>
    <mergeCell ref="D80:F81"/>
    <mergeCell ref="G30:G31"/>
    <mergeCell ref="H30:H31"/>
    <mergeCell ref="G32:G33"/>
    <mergeCell ref="H32:H33"/>
    <mergeCell ref="G34:G35"/>
    <mergeCell ref="H34:H35"/>
    <mergeCell ref="D32:F33"/>
    <mergeCell ref="D34:F35"/>
    <mergeCell ref="D36:F37"/>
    <mergeCell ref="D38:F39"/>
    <mergeCell ref="D60:F61"/>
    <mergeCell ref="G64:G65"/>
    <mergeCell ref="H64:H65"/>
    <mergeCell ref="D64:F65"/>
    <mergeCell ref="D68:F69"/>
    <mergeCell ref="H115:H116"/>
    <mergeCell ref="I115:I116"/>
    <mergeCell ref="J115:J116"/>
    <mergeCell ref="K115:K116"/>
    <mergeCell ref="L115:L116"/>
    <mergeCell ref="L113:L114"/>
    <mergeCell ref="H127:H128"/>
    <mergeCell ref="I127:I128"/>
    <mergeCell ref="E121:G122"/>
    <mergeCell ref="E123:G124"/>
    <mergeCell ref="E125:G126"/>
    <mergeCell ref="E127:G128"/>
    <mergeCell ref="H133:H134"/>
    <mergeCell ref="I133:I134"/>
    <mergeCell ref="J133:J134"/>
    <mergeCell ref="K133:K134"/>
    <mergeCell ref="L133:L134"/>
    <mergeCell ref="K131:K132"/>
    <mergeCell ref="L131:L132"/>
    <mergeCell ref="H117:H118"/>
    <mergeCell ref="I117:I118"/>
    <mergeCell ref="J117:J118"/>
    <mergeCell ref="K117:K118"/>
    <mergeCell ref="L117:L118"/>
    <mergeCell ref="H119:H120"/>
    <mergeCell ref="I119:I120"/>
    <mergeCell ref="J119:J120"/>
    <mergeCell ref="K119:K120"/>
    <mergeCell ref="L119:L120"/>
    <mergeCell ref="H121:H122"/>
    <mergeCell ref="I121:I122"/>
    <mergeCell ref="J121:J122"/>
    <mergeCell ref="K121:K122"/>
    <mergeCell ref="H129:H130"/>
    <mergeCell ref="I129:I130"/>
    <mergeCell ref="J129:J130"/>
    <mergeCell ref="J131:J132"/>
    <mergeCell ref="J127:J128"/>
    <mergeCell ref="K127:K128"/>
    <mergeCell ref="L127:L128"/>
    <mergeCell ref="L121:L122"/>
    <mergeCell ref="H123:H124"/>
    <mergeCell ref="I123:I124"/>
    <mergeCell ref="J123:J124"/>
    <mergeCell ref="K123:K124"/>
    <mergeCell ref="L123:L124"/>
    <mergeCell ref="H125:H126"/>
    <mergeCell ref="I125:I126"/>
    <mergeCell ref="J125:J126"/>
    <mergeCell ref="K125:K126"/>
    <mergeCell ref="L125:L126"/>
    <mergeCell ref="H137:H138"/>
    <mergeCell ref="I137:I138"/>
    <mergeCell ref="J137:J138"/>
    <mergeCell ref="K137:K138"/>
    <mergeCell ref="L137:L138"/>
    <mergeCell ref="H103:H104"/>
    <mergeCell ref="I103:I104"/>
    <mergeCell ref="J103:J104"/>
    <mergeCell ref="K103:K104"/>
    <mergeCell ref="L103:L104"/>
    <mergeCell ref="H105:H106"/>
    <mergeCell ref="I105:I106"/>
    <mergeCell ref="J105:J106"/>
    <mergeCell ref="K105:K106"/>
    <mergeCell ref="L105:L106"/>
    <mergeCell ref="H135:H136"/>
    <mergeCell ref="I109:I110"/>
    <mergeCell ref="J109:J110"/>
    <mergeCell ref="K109:K110"/>
    <mergeCell ref="L109:L110"/>
    <mergeCell ref="H111:H112"/>
    <mergeCell ref="I111:I112"/>
    <mergeCell ref="J111:J112"/>
    <mergeCell ref="K111:K112"/>
    <mergeCell ref="H101:H102"/>
    <mergeCell ref="I101:I102"/>
    <mergeCell ref="J101:J102"/>
    <mergeCell ref="K101:K102"/>
    <mergeCell ref="L101:L102"/>
    <mergeCell ref="L135:L136"/>
    <mergeCell ref="I135:I136"/>
    <mergeCell ref="J135:J136"/>
    <mergeCell ref="K135:K136"/>
    <mergeCell ref="H107:H108"/>
    <mergeCell ref="I107:I108"/>
    <mergeCell ref="J107:J108"/>
    <mergeCell ref="K107:K108"/>
    <mergeCell ref="H113:H114"/>
    <mergeCell ref="I113:I114"/>
    <mergeCell ref="J113:J114"/>
    <mergeCell ref="K113:K114"/>
    <mergeCell ref="L107:L108"/>
    <mergeCell ref="H109:H110"/>
    <mergeCell ref="L111:L112"/>
    <mergeCell ref="K129:K130"/>
    <mergeCell ref="L129:L130"/>
    <mergeCell ref="H131:H132"/>
    <mergeCell ref="I131:I132"/>
    <mergeCell ref="L68:L69"/>
    <mergeCell ref="K70:K71"/>
    <mergeCell ref="L70:L71"/>
    <mergeCell ref="K72:K73"/>
    <mergeCell ref="L72:L73"/>
    <mergeCell ref="K74:K75"/>
    <mergeCell ref="L74:L75"/>
    <mergeCell ref="K32:K33"/>
    <mergeCell ref="L32:L33"/>
    <mergeCell ref="K34:K35"/>
    <mergeCell ref="L34:L35"/>
    <mergeCell ref="K36:K37"/>
    <mergeCell ref="L36:L37"/>
    <mergeCell ref="K38:K39"/>
    <mergeCell ref="L38:L39"/>
    <mergeCell ref="L40:L41"/>
    <mergeCell ref="L42:L43"/>
    <mergeCell ref="L44:L45"/>
    <mergeCell ref="L46:L47"/>
    <mergeCell ref="L54:L55"/>
    <mergeCell ref="L48:L49"/>
    <mergeCell ref="L58:L59"/>
    <mergeCell ref="K66:K67"/>
    <mergeCell ref="L66:L67"/>
    <mergeCell ref="I56:I57"/>
    <mergeCell ref="J56:J57"/>
    <mergeCell ref="I93:I94"/>
    <mergeCell ref="J93:J94"/>
    <mergeCell ref="H99:H100"/>
    <mergeCell ref="I99:I100"/>
    <mergeCell ref="K30:K31"/>
    <mergeCell ref="J99:J100"/>
    <mergeCell ref="K99:K100"/>
    <mergeCell ref="H36:H37"/>
    <mergeCell ref="I38:I39"/>
    <mergeCell ref="J38:J39"/>
    <mergeCell ref="I70:I71"/>
    <mergeCell ref="I72:I73"/>
    <mergeCell ref="I95:I96"/>
    <mergeCell ref="J95:J96"/>
    <mergeCell ref="K40:K41"/>
    <mergeCell ref="K42:K43"/>
    <mergeCell ref="K44:K45"/>
    <mergeCell ref="K46:K47"/>
    <mergeCell ref="K54:K55"/>
    <mergeCell ref="K48:K49"/>
    <mergeCell ref="K68:K69"/>
    <mergeCell ref="H80:H81"/>
    <mergeCell ref="L97:L98"/>
    <mergeCell ref="L139:L140"/>
    <mergeCell ref="L87:L88"/>
    <mergeCell ref="L89:L90"/>
    <mergeCell ref="L91:L92"/>
    <mergeCell ref="L93:L94"/>
    <mergeCell ref="L95:L96"/>
    <mergeCell ref="K85:L85"/>
    <mergeCell ref="A84:L84"/>
    <mergeCell ref="H85:H86"/>
    <mergeCell ref="I85:J85"/>
    <mergeCell ref="H97:H98"/>
    <mergeCell ref="H139:H140"/>
    <mergeCell ref="I87:I88"/>
    <mergeCell ref="I97:I98"/>
    <mergeCell ref="J97:J98"/>
    <mergeCell ref="H95:H96"/>
    <mergeCell ref="I91:I92"/>
    <mergeCell ref="J91:J92"/>
    <mergeCell ref="I139:I140"/>
    <mergeCell ref="H89:H90"/>
    <mergeCell ref="H91:H92"/>
    <mergeCell ref="H93:H94"/>
    <mergeCell ref="L99:L100"/>
    <mergeCell ref="J139:J140"/>
    <mergeCell ref="I74:I75"/>
    <mergeCell ref="I80:I81"/>
    <mergeCell ref="I82:I83"/>
    <mergeCell ref="J30:J31"/>
    <mergeCell ref="J68:J69"/>
    <mergeCell ref="J70:J71"/>
    <mergeCell ref="J72:J73"/>
    <mergeCell ref="J74:J75"/>
    <mergeCell ref="J80:J81"/>
    <mergeCell ref="J82:J83"/>
    <mergeCell ref="I68:I69"/>
    <mergeCell ref="I40:I41"/>
    <mergeCell ref="J40:J41"/>
    <mergeCell ref="I66:I67"/>
    <mergeCell ref="J36:J37"/>
    <mergeCell ref="I30:I31"/>
    <mergeCell ref="I42:I43"/>
    <mergeCell ref="J42:J43"/>
    <mergeCell ref="I46:I47"/>
    <mergeCell ref="J46:J47"/>
    <mergeCell ref="I48:I49"/>
    <mergeCell ref="J48:J49"/>
    <mergeCell ref="I50:I51"/>
    <mergeCell ref="A145:L145"/>
    <mergeCell ref="K87:K88"/>
    <mergeCell ref="K89:K90"/>
    <mergeCell ref="K91:K92"/>
    <mergeCell ref="K93:K94"/>
    <mergeCell ref="K95:K96"/>
    <mergeCell ref="K97:K98"/>
    <mergeCell ref="K139:K140"/>
    <mergeCell ref="A142:L142"/>
    <mergeCell ref="A87:A140"/>
    <mergeCell ref="A141:H141"/>
    <mergeCell ref="H87:H88"/>
    <mergeCell ref="J87:J88"/>
    <mergeCell ref="I89:I90"/>
    <mergeCell ref="J89:J90"/>
    <mergeCell ref="B87:D88"/>
    <mergeCell ref="E87:G88"/>
    <mergeCell ref="B89:D90"/>
    <mergeCell ref="E89:G90"/>
    <mergeCell ref="B91:D92"/>
    <mergeCell ref="E91:G92"/>
    <mergeCell ref="B93:D94"/>
    <mergeCell ref="E93:G94"/>
    <mergeCell ref="B95:D96"/>
    <mergeCell ref="J54:J55"/>
    <mergeCell ref="A14:A16"/>
    <mergeCell ref="I5:J5"/>
    <mergeCell ref="I32:I33"/>
    <mergeCell ref="I44:I45"/>
    <mergeCell ref="J44:J45"/>
    <mergeCell ref="J32:J33"/>
    <mergeCell ref="I34:I35"/>
    <mergeCell ref="J34:J35"/>
    <mergeCell ref="I36:I37"/>
    <mergeCell ref="B17:B26"/>
    <mergeCell ref="C7:D7"/>
    <mergeCell ref="K5:L5"/>
    <mergeCell ref="B8:B13"/>
    <mergeCell ref="B14:B16"/>
    <mergeCell ref="K80:K81"/>
    <mergeCell ref="L80:L81"/>
    <mergeCell ref="G5:H5"/>
    <mergeCell ref="I60:I61"/>
    <mergeCell ref="J60:J61"/>
    <mergeCell ref="K60:K61"/>
    <mergeCell ref="L60:L61"/>
    <mergeCell ref="D62:F63"/>
    <mergeCell ref="I62:I63"/>
    <mergeCell ref="J62:J63"/>
    <mergeCell ref="K62:K63"/>
    <mergeCell ref="L62:L63"/>
    <mergeCell ref="J50:J51"/>
    <mergeCell ref="K50:K51"/>
    <mergeCell ref="L50:L51"/>
    <mergeCell ref="D52:F53"/>
    <mergeCell ref="I52:I53"/>
    <mergeCell ref="J52:J53"/>
    <mergeCell ref="K52:K53"/>
    <mergeCell ref="L52:L53"/>
    <mergeCell ref="D54:F55"/>
    <mergeCell ref="K82:K83"/>
    <mergeCell ref="L82:L83"/>
    <mergeCell ref="B30:B83"/>
    <mergeCell ref="I76:I77"/>
    <mergeCell ref="J76:J77"/>
    <mergeCell ref="K76:K77"/>
    <mergeCell ref="L76:L77"/>
    <mergeCell ref="D78:F79"/>
    <mergeCell ref="I78:I79"/>
    <mergeCell ref="J78:J79"/>
    <mergeCell ref="K78:K79"/>
    <mergeCell ref="L78:L79"/>
    <mergeCell ref="K56:K57"/>
    <mergeCell ref="L56:L57"/>
    <mergeCell ref="D58:F59"/>
    <mergeCell ref="I58:I59"/>
    <mergeCell ref="J58:J59"/>
    <mergeCell ref="K58:K59"/>
    <mergeCell ref="I64:I65"/>
    <mergeCell ref="J64:J65"/>
    <mergeCell ref="K64:K65"/>
    <mergeCell ref="L64:L65"/>
    <mergeCell ref="J66:J67"/>
    <mergeCell ref="I54:I55"/>
    <mergeCell ref="E95:G96"/>
    <mergeCell ref="B97:D98"/>
    <mergeCell ref="E97:G98"/>
    <mergeCell ref="B99:D100"/>
    <mergeCell ref="E99:G100"/>
    <mergeCell ref="A85:D86"/>
    <mergeCell ref="E85:G86"/>
    <mergeCell ref="B101:D102"/>
    <mergeCell ref="E101:G102"/>
    <mergeCell ref="B103:D104"/>
    <mergeCell ref="E103:G104"/>
    <mergeCell ref="B105:D106"/>
    <mergeCell ref="E105:G106"/>
    <mergeCell ref="B107:D108"/>
    <mergeCell ref="E107:G108"/>
    <mergeCell ref="B109:D110"/>
    <mergeCell ref="E109:G110"/>
    <mergeCell ref="B131:D132"/>
    <mergeCell ref="B129:D130"/>
    <mergeCell ref="B111:D112"/>
    <mergeCell ref="B113:D114"/>
    <mergeCell ref="E111:G112"/>
    <mergeCell ref="E113:G114"/>
    <mergeCell ref="E115:G116"/>
    <mergeCell ref="B115:D116"/>
    <mergeCell ref="B117:D118"/>
    <mergeCell ref="B119:D120"/>
    <mergeCell ref="B121:D122"/>
    <mergeCell ref="B123:D124"/>
    <mergeCell ref="B125:D126"/>
    <mergeCell ref="E117:G118"/>
    <mergeCell ref="E119:G120"/>
    <mergeCell ref="B127:D128"/>
    <mergeCell ref="E129:G130"/>
    <mergeCell ref="B133:D134"/>
    <mergeCell ref="E131:G132"/>
    <mergeCell ref="E133:G134"/>
    <mergeCell ref="B135:D136"/>
    <mergeCell ref="E135:G136"/>
    <mergeCell ref="B137:D138"/>
    <mergeCell ref="E137:G138"/>
    <mergeCell ref="B139:D140"/>
    <mergeCell ref="E139:G140"/>
  </mergeCells>
  <pageMargins left="0.43307086614173229" right="0.23622047244094491" top="0.55118110236220474" bottom="0.15748031496062992" header="0.31496062992125984" footer="0.31496062992125984"/>
  <pageSetup paperSize="9" scale="39" fitToHeight="0" orientation="portrait" r:id="rId1"/>
  <rowBreaks count="2" manualBreakCount="2">
    <brk id="27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Podręczniki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UMZZP</cp:lastModifiedBy>
  <cp:lastPrinted>2018-06-12T09:08:19Z</cp:lastPrinted>
  <dcterms:created xsi:type="dcterms:W3CDTF">2016-10-19T07:46:05Z</dcterms:created>
  <dcterms:modified xsi:type="dcterms:W3CDTF">2018-06-22T10:20:50Z</dcterms:modified>
</cp:coreProperties>
</file>